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85" windowHeight="9315" activeTab="1"/>
  </bookViews>
  <sheets>
    <sheet name="Result" sheetId="1" r:id="rId1"/>
    <sheet name="PairingList" sheetId="2" r:id="rId2"/>
    <sheet name="Number" sheetId="3" state="hidden" r:id="rId3"/>
    <sheet name="WLList" sheetId="4" state="hidden" r:id="rId4"/>
  </sheets>
  <definedNames>
    <definedName name="_xlnm.Print_Area" localSheetId="2">'Number'!$C$38:$U$39</definedName>
    <definedName name="_xlnm.Print_Area" localSheetId="1">'PairingList'!$B$2:$Z$37</definedName>
    <definedName name="_xlnm.Print_Area" localSheetId="0">'Result'!$B$2:$AI$46</definedName>
  </definedNames>
  <calcPr fullCalcOnLoad="1"/>
</workbook>
</file>

<file path=xl/sharedStrings.xml><?xml version="1.0" encoding="utf-8"?>
<sst xmlns="http://schemas.openxmlformats.org/spreadsheetml/2006/main" count="2336" uniqueCount="238">
  <si>
    <t>[Entry List]</t>
  </si>
  <si>
    <t>[Final Result]</t>
  </si>
  <si>
    <t>order</t>
  </si>
  <si>
    <t>Skipper</t>
  </si>
  <si>
    <t>ISAF</t>
  </si>
  <si>
    <t>pts</t>
  </si>
  <si>
    <t>place</t>
  </si>
  <si>
    <t>Country</t>
  </si>
  <si>
    <t>skipper</t>
  </si>
  <si>
    <t>Ranking</t>
  </si>
  <si>
    <t>Name</t>
  </si>
  <si>
    <t>ID</t>
  </si>
  <si>
    <t>Initials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</si>
  <si>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</si>
  <si>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</si>
  <si>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</si>
  <si>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</si>
  <si>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</si>
  <si>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</si>
  <si>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</si>
  <si>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</si>
  <si>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</si>
  <si>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W/L</t>
  </si>
  <si>
    <t>Pairing List</t>
  </si>
  <si>
    <t xml:space="preserve">[STAGE 2]  </t>
  </si>
  <si>
    <t xml:space="preserve">[STAGE 3]  </t>
  </si>
  <si>
    <t>no.</t>
  </si>
  <si>
    <t>flight</t>
  </si>
  <si>
    <t xml:space="preserve"> </t>
  </si>
  <si>
    <t>Final Knock Out</t>
  </si>
  <si>
    <t>penalty</t>
  </si>
  <si>
    <t>10th</t>
  </si>
  <si>
    <t>11th</t>
  </si>
  <si>
    <t>A1</t>
  </si>
  <si>
    <t>A2</t>
  </si>
  <si>
    <t>B1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</si>
  <si>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</si>
  <si>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</si>
  <si>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</si>
  <si>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</si>
  <si>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</si>
  <si>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</si>
  <si>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</si>
  <si>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</si>
  <si>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</si>
  <si>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G1</t>
  </si>
  <si>
    <t>G2</t>
  </si>
  <si>
    <t>-</t>
  </si>
  <si>
    <r>
      <rPr>
        <sz val="12"/>
        <rFont val="ＭＳ Ｐゴシック"/>
        <family val="3"/>
      </rPr>
      <t>－</t>
    </r>
  </si>
  <si>
    <t>Gold group Round Robin</t>
  </si>
  <si>
    <t>Silver group Round Robin</t>
  </si>
  <si>
    <t>Consolation Final Knock Out</t>
  </si>
  <si>
    <t>1~4</t>
  </si>
  <si>
    <t>12th</t>
  </si>
  <si>
    <t>Result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</si>
  <si>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</si>
  <si>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</si>
  <si>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</si>
  <si>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</si>
  <si>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</si>
  <si>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</si>
  <si>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</si>
  <si>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</si>
  <si>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</si>
  <si>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</si>
  <si>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</si>
  <si>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</si>
  <si>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[STAGE 2]  SemiFinal Round Robin</t>
  </si>
  <si>
    <t/>
  </si>
  <si>
    <t>－</t>
  </si>
  <si>
    <t>12skippers 6boats Full Round Robin</t>
  </si>
  <si>
    <t>11skippers 6boats Full Round Robin</t>
  </si>
  <si>
    <t>10skippers 6boats Full Round Robin</t>
  </si>
  <si>
    <t>9skippers 6boats Full Round Robin</t>
  </si>
  <si>
    <t>8skippers 6boats Full Round Robin</t>
  </si>
  <si>
    <t>7skippers 6boats Full Round Robin</t>
  </si>
  <si>
    <t>6skippers 6boats Full Round Robin</t>
  </si>
  <si>
    <t>6skippers 4boats Full Round Robin</t>
  </si>
  <si>
    <t>5skippers 4boats Full Round Robin</t>
  </si>
  <si>
    <t>4skippers 4boats Full Round Robin</t>
  </si>
  <si>
    <t>6skippers 4boats W Round Robin</t>
  </si>
  <si>
    <t>5skippers 4boats W Round Robin</t>
  </si>
  <si>
    <t>4skippers 4boats W Round Robin</t>
  </si>
  <si>
    <t>12skippers 6boats two groups Short Round Robin</t>
  </si>
  <si>
    <t>A3</t>
  </si>
  <si>
    <t>B1</t>
  </si>
  <si>
    <t>B3</t>
  </si>
  <si>
    <t>A2</t>
  </si>
  <si>
    <t>SF10</t>
  </si>
  <si>
    <t>SF11</t>
  </si>
  <si>
    <t>SF12</t>
  </si>
  <si>
    <t>Pairing List</t>
  </si>
  <si>
    <t>W/L List</t>
  </si>
  <si>
    <t>○</t>
  </si>
  <si>
    <t>×</t>
  </si>
  <si>
    <t>6skippers 4boats Easy Round Robin</t>
  </si>
  <si>
    <t>→</t>
  </si>
  <si>
    <t>Upper3 Lower3 3Knockdown</t>
  </si>
  <si>
    <t>RR</t>
  </si>
  <si>
    <t>RR2</t>
  </si>
  <si>
    <t>RR3</t>
  </si>
  <si>
    <t>RR4</t>
  </si>
  <si>
    <t>RR5</t>
  </si>
  <si>
    <t>RR1</t>
  </si>
  <si>
    <t>RR6</t>
  </si>
  <si>
    <t>R</t>
  </si>
  <si>
    <t xml:space="preserve">[STAGE 2] </t>
  </si>
  <si>
    <t>45W</t>
  </si>
  <si>
    <t>36W</t>
  </si>
  <si>
    <t>SF2W</t>
  </si>
  <si>
    <t>SF2L</t>
  </si>
  <si>
    <t>SF1L</t>
  </si>
  <si>
    <t>RR5</t>
  </si>
  <si>
    <t>RR1</t>
  </si>
  <si>
    <t>36W</t>
  </si>
  <si>
    <t>RR2</t>
  </si>
  <si>
    <t>SF1W</t>
  </si>
  <si>
    <t>45L</t>
  </si>
  <si>
    <t>36L</t>
  </si>
  <si>
    <t>45L</t>
  </si>
  <si>
    <t>RR7</t>
  </si>
  <si>
    <t>RR8</t>
  </si>
  <si>
    <t>RR9</t>
  </si>
  <si>
    <t>Final</t>
  </si>
  <si>
    <t>Petit Final</t>
  </si>
  <si>
    <t>Lsf1</t>
  </si>
  <si>
    <t>Lsf2</t>
  </si>
  <si>
    <t>Wsf1</t>
  </si>
  <si>
    <t>Wsf2</t>
  </si>
  <si>
    <t>RR6</t>
  </si>
  <si>
    <t>B</t>
  </si>
  <si>
    <t>L</t>
  </si>
  <si>
    <t>O</t>
  </si>
  <si>
    <t>Bye</t>
  </si>
  <si>
    <t>Quarter Final - Semi Final -  Final</t>
  </si>
  <si>
    <t>Quarter Final - Semi Final -  Final</t>
  </si>
  <si>
    <t>Lsf2</t>
  </si>
  <si>
    <t>Lsf1</t>
  </si>
  <si>
    <t>Wsf2</t>
  </si>
  <si>
    <t>Wsf1</t>
  </si>
  <si>
    <t>L</t>
  </si>
  <si>
    <t>B</t>
  </si>
  <si>
    <t>5th</t>
  </si>
  <si>
    <t>7th</t>
  </si>
  <si>
    <t>6th</t>
  </si>
  <si>
    <t>O</t>
  </si>
  <si>
    <t>WPF</t>
  </si>
  <si>
    <t>LPF</t>
  </si>
  <si>
    <t>→</t>
  </si>
  <si>
    <t>RR1</t>
  </si>
  <si>
    <t>RR8</t>
  </si>
  <si>
    <t>RR9</t>
  </si>
  <si>
    <t>Bye</t>
  </si>
  <si>
    <t>[STAGE 1]</t>
  </si>
  <si>
    <t>[STAGE 1]</t>
  </si>
  <si>
    <t>金沢大</t>
  </si>
  <si>
    <t>関西学</t>
  </si>
  <si>
    <t>慶応大</t>
  </si>
  <si>
    <t>東京大</t>
  </si>
  <si>
    <t>同志社</t>
  </si>
  <si>
    <t>日本大</t>
  </si>
  <si>
    <t>日経大</t>
  </si>
  <si>
    <t>早稲田</t>
  </si>
  <si>
    <r>
      <t xml:space="preserve">10-11 Mar. 2012 </t>
    </r>
    <r>
      <rPr>
        <sz val="14"/>
        <rFont val="ＭＳ Ｐ明朝"/>
        <family val="1"/>
      </rPr>
      <t>　</t>
    </r>
    <r>
      <rPr>
        <sz val="14"/>
        <rFont val="Times New Roman"/>
        <family val="1"/>
      </rPr>
      <t>ISAF Grade4   JYMA egF=1.2</t>
    </r>
  </si>
  <si>
    <t>JPNET5</t>
  </si>
  <si>
    <t>JPNMN18</t>
  </si>
  <si>
    <t>JPNHN6</t>
  </si>
  <si>
    <t>JPNTY18</t>
  </si>
  <si>
    <t>JPNDK8</t>
  </si>
  <si>
    <t>JPNSW4</t>
  </si>
  <si>
    <t>JPNTK20</t>
  </si>
  <si>
    <t>JPNKY7</t>
  </si>
  <si>
    <t>Final</t>
  </si>
  <si>
    <t>Round Robin</t>
  </si>
  <si>
    <t>Consolation Final 5-6</t>
  </si>
  <si>
    <t>RR4</t>
  </si>
  <si>
    <t>RR1</t>
  </si>
  <si>
    <t>RR2</t>
  </si>
  <si>
    <t>JYMA</t>
  </si>
  <si>
    <t>－</t>
  </si>
  <si>
    <r>
      <t>2012</t>
    </r>
    <r>
      <rPr>
        <b/>
        <i/>
        <sz val="20"/>
        <rFont val="ＭＳ Ｐ明朝"/>
        <family val="1"/>
      </rPr>
      <t>　</t>
    </r>
    <r>
      <rPr>
        <b/>
        <i/>
        <sz val="20"/>
        <rFont val="Times New Roman"/>
        <family val="1"/>
      </rPr>
      <t>JYMA</t>
    </r>
    <r>
      <rPr>
        <b/>
        <i/>
        <sz val="20"/>
        <rFont val="ＭＳ Ｐ明朝"/>
        <family val="1"/>
      </rPr>
      <t>選抜</t>
    </r>
    <r>
      <rPr>
        <b/>
        <i/>
        <sz val="20"/>
        <rFont val="Times New Roman"/>
        <family val="1"/>
      </rPr>
      <t xml:space="preserve"> </t>
    </r>
    <r>
      <rPr>
        <b/>
        <i/>
        <sz val="20"/>
        <rFont val="ＭＳ Ｐ明朝"/>
        <family val="1"/>
      </rPr>
      <t>大学対抗</t>
    </r>
    <r>
      <rPr>
        <b/>
        <i/>
        <sz val="20"/>
        <rFont val="Times New Roman"/>
        <family val="1"/>
      </rPr>
      <t xml:space="preserve"> Match-Race</t>
    </r>
  </si>
  <si>
    <t>吉田ST</t>
  </si>
  <si>
    <t>Yoshida Sailing Team</t>
  </si>
  <si>
    <t>W</t>
  </si>
  <si>
    <t>PF</t>
  </si>
  <si>
    <t>F</t>
  </si>
  <si>
    <t>CF56</t>
  </si>
  <si>
    <t>WCF56</t>
  </si>
  <si>
    <t>LCF56</t>
  </si>
  <si>
    <t>RR7</t>
  </si>
  <si>
    <t>WF</t>
  </si>
  <si>
    <t>LF</t>
  </si>
  <si>
    <t>Team</t>
  </si>
  <si>
    <t>吉田工作</t>
  </si>
  <si>
    <t>金沢大学</t>
  </si>
  <si>
    <t>勝山大輔</t>
  </si>
  <si>
    <t>関西学院大学</t>
  </si>
  <si>
    <t>西尾将志</t>
  </si>
  <si>
    <t>慶應義塾大学</t>
  </si>
  <si>
    <t>田邉裕之</t>
  </si>
  <si>
    <t>東京大学</t>
  </si>
  <si>
    <t>渡辺哲</t>
  </si>
  <si>
    <t>同志社大学</t>
  </si>
  <si>
    <t>西村秀樹</t>
  </si>
  <si>
    <t>日本大学</t>
  </si>
  <si>
    <t>小又友和</t>
  </si>
  <si>
    <t>日本経済大学</t>
  </si>
  <si>
    <t>徳重エリカ</t>
  </si>
  <si>
    <t>早稲田大学</t>
  </si>
  <si>
    <t>横田敏一</t>
  </si>
  <si>
    <t>Skipper</t>
  </si>
  <si>
    <t>UNIV match V03 9s6b FullRR</t>
  </si>
  <si>
    <t>UNIV match V04 9s6b FullRR</t>
  </si>
  <si>
    <t>UNIV match V05 9s6b FullRR</t>
  </si>
  <si>
    <t>UNIV match V05 9s6b FullRR</t>
  </si>
  <si>
    <t>観覧艇</t>
  </si>
  <si>
    <t>ラバーボート</t>
  </si>
  <si>
    <t>本部艇</t>
  </si>
  <si>
    <t>The color of the boat</t>
  </si>
  <si>
    <t>White</t>
  </si>
  <si>
    <t>Red</t>
  </si>
  <si>
    <t>Yellow</t>
  </si>
  <si>
    <t>Green</t>
  </si>
  <si>
    <t>マークボートほか</t>
  </si>
  <si>
    <t>Sky blue</t>
  </si>
  <si>
    <t>Dark Blue</t>
  </si>
  <si>
    <t>JPNHT12</t>
  </si>
  <si>
    <t>1~9</t>
  </si>
  <si>
    <t>注：矢印は乗換え専用ラバーボートの動線（赤、青、黄色の順番でピックアップ）　あくまで予定</t>
  </si>
  <si>
    <t>　　【時刻(分)】　【視覚信号】　　　　　　　　【音響信号】　　    【意味】</t>
  </si>
  <si>
    <t>6分前　　　F旗掲揚　　　　　　　　　　　　     1声　　　　　注意信号</t>
  </si>
  <si>
    <t>（ﾌﾗｲﾄの始まり）</t>
  </si>
  <si>
    <t>5分前　　　F旗降下および数字旗掲揚　　 1声　　　　　予告信号</t>
  </si>
  <si>
    <t>4分前　　　P旗掲揚　　　　　　　　　　　　     1声　　　　　準備信号</t>
  </si>
  <si>
    <r>
      <t>2分前　　ｴﾝﾄﾘｰ</t>
    </r>
    <r>
      <rPr>
        <sz val="12"/>
        <rFont val="ＭＳ Ｐゴシック"/>
        <family val="3"/>
      </rPr>
      <t>完了してない艇がある時</t>
    </r>
    <r>
      <rPr>
        <sz val="14"/>
        <rFont val="ＭＳ Ｐゴシック"/>
        <family val="3"/>
      </rPr>
      <t xml:space="preserve">   　　1声 </t>
    </r>
    <r>
      <rPr>
        <sz val="12"/>
        <rFont val="ＭＳ Ｐゴシック"/>
        <family val="3"/>
      </rPr>
      <t>エントリータイム終了</t>
    </r>
    <r>
      <rPr>
        <sz val="14"/>
        <rFont val="ＭＳ Ｐゴシック"/>
        <family val="3"/>
      </rPr>
      <t>　　</t>
    </r>
  </si>
  <si>
    <t>その艇の識別旗（青旗　黄旗）</t>
  </si>
  <si>
    <t>0分　　　　予告信号と準備信号降下　     　1声　　　　スタート信号</t>
  </si>
  <si>
    <t>Round Robin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</si>
</sst>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&quot;0&quot; match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1"/>
      <name val="ＭＳ Ｐゴシック"/>
      <family val="0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Times New Roman"/>
      <family val="1"/>
    </font>
    <font>
      <sz val="12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ＭＳ Ｐゴシック"/>
      <family val="3"/>
    </font>
    <font>
      <b/>
      <sz val="10"/>
      <name val="Times New Roman"/>
      <family val="1"/>
    </font>
    <font>
      <sz val="11"/>
      <name val="ＭＳ Ｐ明朝"/>
      <family val="1"/>
    </font>
    <font>
      <sz val="12"/>
      <name val="Times New Roman"/>
      <family val="1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明朝"/>
      <family val="1"/>
    </font>
    <font>
      <b/>
      <sz val="12"/>
      <name val="Times New Roman"/>
      <family val="1"/>
    </font>
    <font>
      <sz val="6"/>
      <name val="ＭＳ Ｐゴシック"/>
      <family val="3"/>
    </font>
    <font>
      <b/>
      <sz val="16"/>
      <name val="Times New Roman"/>
      <family val="1"/>
    </font>
    <font>
      <b/>
      <sz val="14"/>
      <name val="ＭＳ Ｐ明朝"/>
      <family val="1"/>
    </font>
    <font>
      <b/>
      <sz val="11"/>
      <name val="ＭＳ Ｐゴシック"/>
      <family val="0"/>
    </font>
    <font>
      <b/>
      <i/>
      <sz val="18"/>
      <name val="ＭＳ Ｐゴシック"/>
      <family val="3"/>
    </font>
    <font>
      <b/>
      <sz val="36"/>
      <name val="Times New Roman"/>
      <family val="1"/>
    </font>
    <font>
      <b/>
      <sz val="28"/>
      <name val="Times New Roman"/>
      <family val="1"/>
    </font>
    <font>
      <i/>
      <sz val="20"/>
      <name val="Times New Roman"/>
      <family val="1"/>
    </font>
    <font>
      <b/>
      <i/>
      <sz val="20"/>
      <name val="Times New Roman"/>
      <family val="1"/>
    </font>
    <font>
      <b/>
      <i/>
      <sz val="20"/>
      <name val="ＭＳ Ｐ明朝"/>
      <family val="1"/>
    </font>
    <font>
      <sz val="10"/>
      <name val="ＭＳ Ｐ明朝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ＭＳ Ｐゴシック"/>
      <family val="3"/>
    </font>
    <font>
      <sz val="12"/>
      <name val="細明朝体"/>
      <family val="3"/>
    </font>
    <font>
      <sz val="11"/>
      <color indexed="10"/>
      <name val="ＭＳ Ｐ明朝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63"/>
      <name val="Arial"/>
      <family val="2"/>
    </font>
    <font>
      <sz val="9"/>
      <name val="MS UI Gothic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 style="thin">
        <color indexed="59"/>
      </diagonal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 style="hair">
        <color indexed="59"/>
      </diagonal>
    </border>
    <border>
      <left style="thin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/>
      <right style="thin">
        <color indexed="59"/>
      </right>
      <top style="hair">
        <color indexed="59"/>
      </top>
      <bottom style="hair">
        <color indexed="59"/>
      </bottom>
    </border>
    <border>
      <left style="medium"/>
      <right style="thin">
        <color indexed="59"/>
      </right>
      <top style="hair">
        <color indexed="59"/>
      </top>
      <bottom style="medium"/>
    </border>
    <border>
      <left style="thin">
        <color indexed="59"/>
      </left>
      <right style="thin">
        <color indexed="59"/>
      </right>
      <top style="hair">
        <color indexed="59"/>
      </top>
      <bottom style="medium"/>
    </border>
    <border>
      <left style="thin">
        <color indexed="59"/>
      </left>
      <right>
        <color indexed="63"/>
      </right>
      <top style="hair">
        <color indexed="59"/>
      </top>
      <bottom style="medium"/>
    </border>
    <border>
      <left style="thin"/>
      <right style="hair">
        <color indexed="59"/>
      </right>
      <top style="thin"/>
      <bottom>
        <color indexed="63"/>
      </bottom>
    </border>
    <border>
      <left style="hair">
        <color indexed="59"/>
      </left>
      <right style="hair">
        <color indexed="59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/>
      <bottom style="thin">
        <color indexed="59"/>
      </bottom>
    </border>
    <border>
      <left>
        <color indexed="63"/>
      </left>
      <right style="thin">
        <color indexed="59"/>
      </right>
      <top style="thin"/>
      <bottom style="thin">
        <color indexed="59"/>
      </bottom>
    </border>
    <border>
      <left>
        <color indexed="63"/>
      </left>
      <right style="thin"/>
      <top style="thin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>
        <color indexed="59"/>
      </right>
      <top>
        <color indexed="63"/>
      </top>
      <bottom style="thin"/>
    </border>
    <border>
      <left style="thin">
        <color indexed="5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9"/>
      </right>
      <top style="thin"/>
      <bottom>
        <color indexed="63"/>
      </bottom>
    </border>
    <border>
      <left style="thin"/>
      <right style="thin">
        <color indexed="59"/>
      </right>
      <top style="thin"/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59"/>
      </right>
      <top style="hair">
        <color indexed="59"/>
      </top>
      <bottom style="hair"/>
    </border>
    <border>
      <left style="hair">
        <color indexed="59"/>
      </left>
      <right style="hair">
        <color indexed="59"/>
      </right>
      <top style="hair">
        <color indexed="59"/>
      </top>
      <bottom style="hair"/>
    </border>
    <border>
      <left>
        <color indexed="63"/>
      </left>
      <right>
        <color indexed="63"/>
      </right>
      <top style="hair">
        <color indexed="59"/>
      </top>
      <bottom style="hair"/>
    </border>
    <border>
      <left style="medium"/>
      <right style="thin">
        <color indexed="59"/>
      </right>
      <top style="hair"/>
      <bottom style="hair">
        <color indexed="59"/>
      </bottom>
    </border>
    <border>
      <left style="hair">
        <color indexed="59"/>
      </left>
      <right style="hair">
        <color indexed="59"/>
      </right>
      <top style="hair"/>
      <bottom style="hair">
        <color indexed="59"/>
      </bottom>
    </border>
    <border>
      <left>
        <color indexed="63"/>
      </left>
      <right>
        <color indexed="63"/>
      </right>
      <top style="hair"/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/>
      <diagonal style="thin">
        <color indexed="59"/>
      </diagonal>
    </border>
    <border diagonalDown="1">
      <left style="hair">
        <color indexed="59"/>
      </left>
      <right style="hair">
        <color indexed="59"/>
      </right>
      <top style="hair"/>
      <bottom style="hair">
        <color indexed="59"/>
      </bottom>
      <diagonal style="thin">
        <color indexed="59"/>
      </diagonal>
    </border>
    <border>
      <left>
        <color indexed="63"/>
      </left>
      <right style="thin">
        <color indexed="59"/>
      </right>
      <top style="hair">
        <color indexed="59"/>
      </top>
      <bottom style="hair"/>
    </border>
    <border>
      <left>
        <color indexed="63"/>
      </left>
      <right style="thin">
        <color indexed="59"/>
      </right>
      <top style="hair"/>
      <bottom style="hair"/>
    </border>
    <border>
      <left style="hair">
        <color indexed="59"/>
      </left>
      <right style="hair">
        <color indexed="59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 style="hair">
        <color indexed="59"/>
      </left>
      <right style="hair">
        <color indexed="59"/>
      </right>
      <top style="hair"/>
      <bottom style="hair"/>
      <diagonal style="thin">
        <color indexed="59"/>
      </diagonal>
    </border>
    <border>
      <left>
        <color indexed="63"/>
      </left>
      <right style="thin">
        <color indexed="59"/>
      </right>
      <top style="hair"/>
      <bottom style="hair">
        <color indexed="59"/>
      </bottom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double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double">
        <color indexed="19"/>
      </bottom>
    </border>
    <border>
      <left>
        <color indexed="63"/>
      </left>
      <right style="thin"/>
      <top style="thin">
        <color indexed="19"/>
      </top>
      <bottom>
        <color indexed="63"/>
      </bottom>
    </border>
    <border>
      <left style="thin"/>
      <right>
        <color indexed="63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/>
      <top>
        <color indexed="63"/>
      </top>
      <bottom style="thin">
        <color indexed="19"/>
      </bottom>
    </border>
    <border>
      <left style="thin"/>
      <right>
        <color indexed="63"/>
      </right>
      <top>
        <color indexed="63"/>
      </top>
      <bottom style="thin">
        <color indexed="19"/>
      </bottom>
    </border>
    <border>
      <left style="thin">
        <color indexed="59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>
        <color indexed="59"/>
      </top>
      <bottom style="double"/>
    </border>
    <border>
      <left style="thin"/>
      <right>
        <color indexed="63"/>
      </right>
      <top style="thin">
        <color indexed="59"/>
      </top>
      <bottom style="double"/>
    </border>
    <border>
      <left>
        <color indexed="63"/>
      </left>
      <right style="medium"/>
      <top style="thin"/>
      <bottom style="thin">
        <color indexed="59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9"/>
      </right>
      <top style="hair">
        <color indexed="59"/>
      </top>
      <bottom style="medium"/>
    </border>
    <border>
      <left>
        <color indexed="63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hair"/>
    </border>
    <border>
      <left>
        <color indexed="63"/>
      </left>
      <right style="hair">
        <color indexed="59"/>
      </right>
      <top style="hair"/>
      <bottom style="hair">
        <color indexed="59"/>
      </bottom>
    </border>
    <border>
      <left style="thin">
        <color indexed="59"/>
      </left>
      <right style="medium"/>
      <top style="hair">
        <color indexed="59"/>
      </top>
      <bottom style="hair">
        <color indexed="59"/>
      </bottom>
    </border>
    <border>
      <left style="thin">
        <color indexed="59"/>
      </left>
      <right style="medium"/>
      <top style="hair">
        <color indexed="59"/>
      </top>
      <bottom style="medium"/>
    </border>
    <border diagonalDown="1">
      <left>
        <color indexed="63"/>
      </left>
      <right style="hair">
        <color indexed="59"/>
      </right>
      <top style="thin">
        <color indexed="59"/>
      </top>
      <bottom style="hair">
        <color indexed="59"/>
      </bottom>
      <diagonal style="thin">
        <color indexed="59"/>
      </diagonal>
    </border>
    <border>
      <left>
        <color indexed="63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/>
    </border>
    <border>
      <left style="hair">
        <color indexed="59"/>
      </left>
      <right>
        <color indexed="63"/>
      </right>
      <top style="hair"/>
      <bottom style="hair">
        <color indexed="59"/>
      </bottom>
    </border>
    <border diagonalDown="1">
      <left style="hair">
        <color indexed="59"/>
      </left>
      <right>
        <color indexed="63"/>
      </right>
      <top style="hair">
        <color indexed="59"/>
      </top>
      <bottom>
        <color indexed="63"/>
      </bottom>
      <diagonal style="thin">
        <color indexed="59"/>
      </diagonal>
    </border>
    <border>
      <left style="medium"/>
      <right style="medium"/>
      <top style="hair">
        <color indexed="59"/>
      </top>
      <bottom style="hair">
        <color indexed="59"/>
      </bottom>
    </border>
    <border>
      <left style="medium"/>
      <right style="medium"/>
      <top style="hair">
        <color indexed="59"/>
      </top>
      <bottom style="hair"/>
    </border>
    <border>
      <left style="medium"/>
      <right style="medium"/>
      <top style="hair"/>
      <bottom style="hair">
        <color indexed="59"/>
      </bottom>
    </border>
    <border>
      <left style="medium"/>
      <right style="medium"/>
      <top style="hair">
        <color indexed="59"/>
      </top>
      <bottom style="medium"/>
    </border>
    <border>
      <left>
        <color indexed="63"/>
      </left>
      <right>
        <color indexed="63"/>
      </right>
      <top style="hair">
        <color indexed="59"/>
      </top>
      <bottom style="thin"/>
    </border>
    <border>
      <left style="hair">
        <color indexed="59"/>
      </left>
      <right>
        <color indexed="63"/>
      </right>
      <top style="thin"/>
      <bottom>
        <color indexed="63"/>
      </bottom>
    </border>
    <border>
      <left style="hair">
        <color indexed="59"/>
      </left>
      <right>
        <color indexed="63"/>
      </right>
      <top style="hair"/>
      <bottom style="hair"/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thin"/>
      <right style="hair">
        <color indexed="59"/>
      </right>
      <top>
        <color indexed="63"/>
      </top>
      <bottom style="thin"/>
    </border>
    <border>
      <left style="hair">
        <color indexed="59"/>
      </left>
      <right style="hair">
        <color indexed="59"/>
      </right>
      <top>
        <color indexed="63"/>
      </top>
      <bottom style="thin"/>
    </border>
    <border>
      <left style="hair">
        <color indexed="59"/>
      </left>
      <right>
        <color indexed="63"/>
      </right>
      <top>
        <color indexed="63"/>
      </top>
      <bottom style="thin"/>
    </border>
    <border>
      <left style="hair">
        <color indexed="59"/>
      </left>
      <right style="hair">
        <color indexed="59"/>
      </right>
      <top style="hair">
        <color indexed="59"/>
      </top>
      <bottom style="thin"/>
    </border>
    <border diagonalDown="1">
      <left style="hair">
        <color indexed="59"/>
      </left>
      <right>
        <color indexed="63"/>
      </right>
      <top style="hair">
        <color indexed="59"/>
      </top>
      <bottom style="thin"/>
      <diagonal style="thin">
        <color indexed="59"/>
      </diagonal>
    </border>
    <border>
      <left style="medium"/>
      <right style="medium"/>
      <top style="hair"/>
      <bottom style="hair"/>
    </border>
    <border diagonalDown="1">
      <left>
        <color indexed="63"/>
      </left>
      <right style="hair">
        <color indexed="59"/>
      </right>
      <top>
        <color indexed="63"/>
      </top>
      <bottom style="hair">
        <color indexed="59"/>
      </bottom>
      <diagonal style="thin">
        <color indexed="59"/>
      </diagonal>
    </border>
    <border>
      <left>
        <color indexed="63"/>
      </left>
      <right style="hair">
        <color indexed="59"/>
      </right>
      <top style="hair"/>
      <bottom style="hair"/>
    </border>
    <border>
      <left>
        <color indexed="63"/>
      </left>
      <right style="hair">
        <color indexed="59"/>
      </right>
      <top style="hair">
        <color indexed="59"/>
      </top>
      <bottom style="thin"/>
    </border>
    <border>
      <left>
        <color indexed="63"/>
      </left>
      <right>
        <color indexed="63"/>
      </right>
      <top style="thin"/>
      <bottom style="hair">
        <color indexed="59"/>
      </bottom>
    </border>
    <border>
      <left>
        <color indexed="63"/>
      </left>
      <right style="thin">
        <color indexed="59"/>
      </right>
      <top style="thin"/>
      <bottom style="hair">
        <color indexed="59"/>
      </bottom>
    </border>
    <border>
      <left style="thin">
        <color indexed="59"/>
      </left>
      <right style="thin"/>
      <top style="thin"/>
      <bottom style="hair">
        <color indexed="59"/>
      </bottom>
    </border>
    <border>
      <left style="thin">
        <color indexed="59"/>
      </left>
      <right style="thin"/>
      <top style="hair">
        <color indexed="59"/>
      </top>
      <bottom style="hair">
        <color indexed="59"/>
      </bottom>
    </border>
    <border>
      <left style="thin">
        <color indexed="59"/>
      </left>
      <right style="thin"/>
      <top style="hair">
        <color indexed="59"/>
      </top>
      <bottom style="hair"/>
    </border>
    <border>
      <left style="thin">
        <color indexed="59"/>
      </left>
      <right style="thin"/>
      <top style="hair"/>
      <bottom style="hair"/>
    </border>
    <border>
      <left style="thin">
        <color indexed="59"/>
      </left>
      <right style="thin"/>
      <top style="hair"/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/>
    </border>
    <border>
      <left style="thin">
        <color indexed="59"/>
      </left>
      <right style="thin"/>
      <top style="hair">
        <color indexed="59"/>
      </top>
      <bottom style="thin"/>
    </border>
    <border>
      <left>
        <color indexed="63"/>
      </left>
      <right style="medium"/>
      <top style="hair">
        <color indexed="59"/>
      </top>
      <bottom style="hair">
        <color indexed="59"/>
      </bottom>
    </border>
    <border>
      <left>
        <color indexed="63"/>
      </left>
      <right style="medium"/>
      <top style="hair">
        <color indexed="59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hair">
        <color indexed="59"/>
      </bottom>
    </border>
    <border>
      <left>
        <color indexed="63"/>
      </left>
      <right style="medium"/>
      <top style="hair">
        <color indexed="59"/>
      </top>
      <bottom style="medium"/>
    </border>
    <border>
      <left style="thin">
        <color indexed="59"/>
      </left>
      <right style="thin">
        <color indexed="59"/>
      </right>
      <top style="thin"/>
      <bottom style="hair">
        <color indexed="59"/>
      </bottom>
    </border>
    <border>
      <left style="medium"/>
      <right style="thin">
        <color indexed="59"/>
      </right>
      <top style="thin"/>
      <bottom style="hair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>
        <color indexed="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>
        <color indexed="59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 style="medium"/>
      <top>
        <color indexed="63"/>
      </top>
      <bottom style="hair">
        <color indexed="59"/>
      </bottom>
    </border>
    <border>
      <left>
        <color indexed="63"/>
      </left>
      <right style="hair">
        <color indexed="59"/>
      </right>
      <top>
        <color indexed="63"/>
      </top>
      <bottom style="hair">
        <color indexed="59"/>
      </bottom>
    </border>
    <border diagonalDown="1">
      <left style="hair">
        <color indexed="59"/>
      </left>
      <right style="hair">
        <color indexed="59"/>
      </right>
      <top>
        <color indexed="63"/>
      </top>
      <bottom style="hair">
        <color indexed="59"/>
      </bottom>
      <diagonal style="thin">
        <color indexed="59"/>
      </diagonal>
    </border>
    <border>
      <left style="medium"/>
      <right style="medium"/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thin"/>
    </border>
    <border>
      <left style="thin">
        <color indexed="59"/>
      </left>
      <right style="double">
        <color indexed="59"/>
      </right>
      <top>
        <color indexed="63"/>
      </top>
      <bottom style="thin">
        <color indexed="59"/>
      </bottom>
    </border>
    <border>
      <left style="double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/>
    </border>
    <border>
      <left style="thin">
        <color indexed="59"/>
      </left>
      <right style="thin">
        <color indexed="59"/>
      </right>
      <top style="hair"/>
      <bottom style="hair">
        <color indexed="59"/>
      </bottom>
    </border>
    <border>
      <left style="double">
        <color indexed="59"/>
      </left>
      <right style="thin">
        <color indexed="59"/>
      </right>
      <top style="hair">
        <color indexed="59"/>
      </top>
      <bottom style="hair"/>
    </border>
    <border>
      <left style="double">
        <color indexed="59"/>
      </left>
      <right style="thin">
        <color indexed="59"/>
      </right>
      <top style="hair"/>
      <bottom style="hair"/>
    </border>
    <border>
      <left style="thin">
        <color indexed="59"/>
      </left>
      <right style="thin">
        <color indexed="59"/>
      </right>
      <top style="hair"/>
      <bottom style="hair"/>
    </border>
    <border diagonalDown="1">
      <left style="hair">
        <color indexed="59"/>
      </left>
      <right style="hair">
        <color indexed="59"/>
      </right>
      <top style="hair">
        <color indexed="59"/>
      </top>
      <bottom style="thin"/>
      <diagonal style="hair">
        <color indexed="59"/>
      </diagonal>
    </border>
    <border>
      <left style="thin"/>
      <right style="double">
        <color indexed="59"/>
      </right>
      <top style="thin">
        <color indexed="59"/>
      </top>
      <bottom style="hair">
        <color indexed="59"/>
      </bottom>
    </border>
    <border>
      <left style="thin"/>
      <right style="double">
        <color indexed="59"/>
      </right>
      <top style="hair">
        <color indexed="59"/>
      </top>
      <bottom style="hair">
        <color indexed="59"/>
      </bottom>
    </border>
    <border>
      <left style="thin"/>
      <right style="double">
        <color indexed="59"/>
      </right>
      <top style="hair">
        <color indexed="59"/>
      </top>
      <bottom style="hair"/>
    </border>
    <border>
      <left style="thin"/>
      <right style="double">
        <color indexed="59"/>
      </right>
      <top style="hair"/>
      <bottom style="hair"/>
    </border>
    <border>
      <left style="thin"/>
      <right style="double">
        <color indexed="59"/>
      </right>
      <top style="hair"/>
      <bottom style="thin"/>
    </border>
    <border>
      <left style="double">
        <color indexed="59"/>
      </left>
      <right style="thin">
        <color indexed="59"/>
      </right>
      <top style="hair"/>
      <bottom style="thin"/>
    </border>
    <border>
      <left style="thin">
        <color indexed="59"/>
      </left>
      <right style="thin">
        <color indexed="59"/>
      </right>
      <top style="hair"/>
      <bottom style="thin"/>
    </border>
    <border>
      <left style="thin">
        <color indexed="59"/>
      </left>
      <right style="thin"/>
      <top style="hair"/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medium"/>
      <top style="thin"/>
      <bottom style="hair">
        <color indexed="59"/>
      </bottom>
    </border>
    <border>
      <left style="thin">
        <color indexed="59"/>
      </left>
      <right style="medium"/>
      <top style="hair">
        <color indexed="59"/>
      </top>
      <bottom style="hair"/>
    </border>
    <border>
      <left style="thin">
        <color indexed="59"/>
      </left>
      <right style="medium"/>
      <top style="hair"/>
      <bottom style="hair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/>
      <bottom style="hair">
        <color indexed="59"/>
      </bottom>
    </border>
    <border>
      <left style="thin">
        <color indexed="59"/>
      </left>
      <right>
        <color indexed="63"/>
      </right>
      <top style="hair"/>
      <bottom style="hair">
        <color indexed="59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medium"/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>
        <color indexed="63"/>
      </left>
      <right style="hair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/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double">
        <color indexed="59"/>
      </right>
      <top style="thin"/>
      <bottom>
        <color indexed="63"/>
      </bottom>
    </border>
    <border>
      <left style="double">
        <color indexed="59"/>
      </left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/>
      <top style="thin"/>
      <bottom>
        <color indexed="63"/>
      </bottom>
    </border>
    <border>
      <left style="thin"/>
      <right style="double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/>
      <bottom style="thin"/>
    </border>
    <border>
      <left style="hair">
        <color indexed="59"/>
      </left>
      <right>
        <color indexed="63"/>
      </right>
      <top style="thin"/>
      <bottom style="thin"/>
    </border>
    <border>
      <left style="thin"/>
      <right style="hair">
        <color indexed="59"/>
      </right>
      <top style="thin"/>
      <bottom style="thin"/>
    </border>
    <border>
      <left style="thin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 style="thin">
        <color indexed="59"/>
      </bottom>
    </border>
    <border>
      <left style="medium"/>
      <right>
        <color indexed="63"/>
      </right>
      <top style="medium"/>
      <bottom style="hair">
        <color indexed="59"/>
      </bottom>
    </border>
    <border>
      <left>
        <color indexed="63"/>
      </left>
      <right style="medium"/>
      <top style="medium"/>
      <bottom style="hair">
        <color indexed="59"/>
      </bottom>
    </border>
    <border>
      <left style="medium"/>
      <right>
        <color indexed="63"/>
      </right>
      <top style="hair">
        <color indexed="59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/>
    </border>
    <border>
      <left style="thin">
        <color indexed="59"/>
      </left>
      <right>
        <color indexed="63"/>
      </right>
      <top style="hair"/>
      <bottom style="hair"/>
    </border>
    <border>
      <left style="thin">
        <color indexed="59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59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19" fillId="0" borderId="0" xfId="62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0" fillId="0" borderId="0" xfId="61" applyFont="1" applyFill="1" applyAlignment="1">
      <alignment vertical="center"/>
      <protection/>
    </xf>
    <xf numFmtId="0" fontId="19" fillId="0" borderId="0" xfId="62" applyFont="1" applyFill="1" applyAlignment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3" fillId="0" borderId="0" xfId="62" applyFont="1" applyFill="1" applyAlignment="1">
      <alignment horizontal="right" vertical="center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10" xfId="62" applyFont="1" applyFill="1" applyBorder="1" applyAlignment="1">
      <alignment vertical="center"/>
      <protection/>
    </xf>
    <xf numFmtId="0" fontId="26" fillId="21" borderId="11" xfId="0" applyFont="1" applyFill="1" applyBorder="1" applyAlignment="1">
      <alignment horizontal="left"/>
    </xf>
    <xf numFmtId="0" fontId="26" fillId="21" borderId="11" xfId="0" applyFont="1" applyFill="1" applyBorder="1" applyAlignment="1">
      <alignment/>
    </xf>
    <xf numFmtId="0" fontId="26" fillId="21" borderId="12" xfId="0" applyFont="1" applyFill="1" applyBorder="1" applyAlignment="1">
      <alignment horizontal="center"/>
    </xf>
    <xf numFmtId="0" fontId="26" fillId="21" borderId="13" xfId="0" applyFont="1" applyFill="1" applyBorder="1" applyAlignment="1">
      <alignment horizontal="left" vertical="top"/>
    </xf>
    <xf numFmtId="0" fontId="26" fillId="21" borderId="13" xfId="0" applyFont="1" applyFill="1" applyBorder="1" applyAlignment="1">
      <alignment vertical="top"/>
    </xf>
    <xf numFmtId="0" fontId="28" fillId="0" borderId="14" xfId="0" applyFont="1" applyFill="1" applyBorder="1" applyAlignment="1">
      <alignment vertical="center"/>
    </xf>
    <xf numFmtId="0" fontId="24" fillId="0" borderId="15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horizontal="center" vertical="center"/>
      <protection/>
    </xf>
    <xf numFmtId="0" fontId="28" fillId="21" borderId="17" xfId="0" applyFont="1" applyFill="1" applyBorder="1" applyAlignment="1">
      <alignment horizontal="center" vertical="center"/>
    </xf>
    <xf numFmtId="0" fontId="28" fillId="21" borderId="18" xfId="0" applyFont="1" applyFill="1" applyBorder="1" applyAlignment="1">
      <alignment horizontal="center" vertical="center"/>
    </xf>
    <xf numFmtId="0" fontId="28" fillId="21" borderId="18" xfId="0" applyFont="1" applyFill="1" applyBorder="1" applyAlignment="1">
      <alignment vertical="center"/>
    </xf>
    <xf numFmtId="38" fontId="28" fillId="21" borderId="18" xfId="48" applyFont="1" applyFill="1" applyBorder="1" applyAlignment="1" applyProtection="1">
      <alignment horizontal="center" vertical="center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32" fillId="21" borderId="20" xfId="62" applyFont="1" applyFill="1" applyBorder="1" applyAlignment="1">
      <alignment horizontal="center" vertical="center"/>
      <protection/>
    </xf>
    <xf numFmtId="0" fontId="25" fillId="21" borderId="21" xfId="62" applyFont="1" applyFill="1" applyBorder="1" applyAlignment="1">
      <alignment vertical="center"/>
      <protection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38" fontId="26" fillId="0" borderId="22" xfId="48" applyFont="1" applyFill="1" applyBorder="1" applyAlignment="1" applyProtection="1">
      <alignment horizontal="center" vertical="center"/>
      <protection/>
    </xf>
    <xf numFmtId="0" fontId="20" fillId="0" borderId="24" xfId="62" applyFont="1" applyFill="1" applyBorder="1" applyAlignment="1">
      <alignment horizontal="center" vertical="center"/>
      <protection/>
    </xf>
    <xf numFmtId="0" fontId="32" fillId="0" borderId="25" xfId="62" applyFont="1" applyFill="1" applyBorder="1" applyAlignment="1">
      <alignment horizontal="center" vertical="center"/>
      <protection/>
    </xf>
    <xf numFmtId="0" fontId="28" fillId="21" borderId="26" xfId="0" applyFont="1" applyFill="1" applyBorder="1" applyAlignment="1">
      <alignment horizontal="center" vertical="center"/>
    </xf>
    <xf numFmtId="0" fontId="28" fillId="21" borderId="22" xfId="0" applyFont="1" applyFill="1" applyBorder="1" applyAlignment="1">
      <alignment horizontal="center" vertical="center"/>
    </xf>
    <xf numFmtId="0" fontId="28" fillId="21" borderId="22" xfId="0" applyFont="1" applyFill="1" applyBorder="1" applyAlignment="1">
      <alignment vertical="center"/>
    </xf>
    <xf numFmtId="38" fontId="28" fillId="21" borderId="22" xfId="48" applyFont="1" applyFill="1" applyBorder="1" applyAlignment="1" applyProtection="1">
      <alignment horizontal="center" vertical="center"/>
      <protection/>
    </xf>
    <xf numFmtId="0" fontId="24" fillId="0" borderId="27" xfId="62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vertical="center"/>
    </xf>
    <xf numFmtId="0" fontId="24" fillId="0" borderId="29" xfId="62" applyFont="1" applyFill="1" applyBorder="1" applyAlignment="1">
      <alignment horizontal="center" vertical="center"/>
      <protection/>
    </xf>
    <xf numFmtId="0" fontId="28" fillId="21" borderId="22" xfId="0" applyFont="1" applyFill="1" applyBorder="1" applyAlignment="1">
      <alignment vertical="center" wrapText="1"/>
    </xf>
    <xf numFmtId="0" fontId="0" fillId="0" borderId="0" xfId="62" applyFont="1" applyFill="1" applyBorder="1" applyAlignment="1">
      <alignment horizontal="right" vertical="top"/>
      <protection/>
    </xf>
    <xf numFmtId="0" fontId="29" fillId="0" borderId="30" xfId="0" applyFont="1" applyFill="1" applyBorder="1" applyAlignment="1">
      <alignment/>
    </xf>
    <xf numFmtId="0" fontId="28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4" fillId="0" borderId="31" xfId="62" applyFont="1" applyFill="1" applyBorder="1" applyAlignment="1">
      <alignment horizontal="center" vertical="center"/>
      <protection/>
    </xf>
    <xf numFmtId="38" fontId="29" fillId="0" borderId="26" xfId="48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29" fillId="0" borderId="0" xfId="48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24" fillId="0" borderId="0" xfId="62" applyFont="1" applyFill="1" applyBorder="1" applyAlignment="1">
      <alignment horizontal="center" vertical="center"/>
      <protection/>
    </xf>
    <xf numFmtId="0" fontId="20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0" fillId="21" borderId="0" xfId="0" applyFont="1" applyFill="1" applyBorder="1" applyAlignment="1">
      <alignment horizontal="center" vertical="center"/>
    </xf>
    <xf numFmtId="38" fontId="0" fillId="21" borderId="0" xfId="48" applyFont="1" applyFill="1" applyBorder="1" applyAlignment="1" applyProtection="1">
      <alignment horizontal="center" vertical="center"/>
      <protection/>
    </xf>
    <xf numFmtId="0" fontId="20" fillId="0" borderId="33" xfId="62" applyFont="1" applyFill="1" applyBorder="1" applyAlignment="1">
      <alignment horizontal="center" vertical="center"/>
      <protection/>
    </xf>
    <xf numFmtId="0" fontId="0" fillId="21" borderId="0" xfId="0" applyFont="1" applyFill="1" applyBorder="1" applyAlignment="1">
      <alignment vertical="center" wrapText="1"/>
    </xf>
    <xf numFmtId="0" fontId="26" fillId="0" borderId="0" xfId="62" applyFont="1" applyFill="1" applyBorder="1" applyAlignment="1">
      <alignment horizontal="center"/>
      <protection/>
    </xf>
    <xf numFmtId="0" fontId="28" fillId="21" borderId="0" xfId="0" applyFont="1" applyFill="1" applyBorder="1" applyAlignment="1">
      <alignment horizontal="center" vertical="center"/>
    </xf>
    <xf numFmtId="0" fontId="33" fillId="0" borderId="0" xfId="62" applyFont="1" applyFill="1" applyBorder="1" applyAlignment="1">
      <alignment horizontal="center" vertical="center"/>
      <protection/>
    </xf>
    <xf numFmtId="56" fontId="3" fillId="0" borderId="0" xfId="62" applyNumberFormat="1" applyFont="1" applyFill="1" applyBorder="1" applyAlignment="1">
      <alignment horizontal="center" vertical="center"/>
      <protection/>
    </xf>
    <xf numFmtId="0" fontId="24" fillId="0" borderId="34" xfId="62" applyFont="1" applyFill="1" applyBorder="1" applyAlignment="1">
      <alignment horizontal="center" vertical="center"/>
      <protection/>
    </xf>
    <xf numFmtId="0" fontId="33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horizontal="left"/>
      <protection/>
    </xf>
    <xf numFmtId="0" fontId="0" fillId="0" borderId="0" xfId="62" applyFont="1" applyFill="1" applyAlignment="1">
      <alignment/>
      <protection/>
    </xf>
    <xf numFmtId="0" fontId="34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25" fillId="0" borderId="0" xfId="61" applyFont="1" applyFill="1" applyBorder="1" applyAlignment="1">
      <alignment vertical="top"/>
      <protection/>
    </xf>
    <xf numFmtId="0" fontId="28" fillId="0" borderId="0" xfId="61" applyFont="1" applyFill="1" applyBorder="1" applyAlignment="1">
      <alignment horizontal="right"/>
      <protection/>
    </xf>
    <xf numFmtId="0" fontId="22" fillId="0" borderId="0" xfId="61" applyFont="1" applyFill="1" applyBorder="1">
      <alignment/>
      <protection/>
    </xf>
    <xf numFmtId="0" fontId="32" fillId="0" borderId="0" xfId="61" applyFont="1" applyFill="1" applyBorder="1" applyAlignment="1">
      <alignment horizontal="right"/>
      <protection/>
    </xf>
    <xf numFmtId="0" fontId="32" fillId="0" borderId="35" xfId="61" applyFont="1" applyFill="1" applyBorder="1" applyAlignment="1">
      <alignment horizontal="right"/>
      <protection/>
    </xf>
    <xf numFmtId="0" fontId="32" fillId="0" borderId="36" xfId="61" applyFont="1" applyFill="1" applyBorder="1" applyAlignment="1">
      <alignment horizontal="center"/>
      <protection/>
    </xf>
    <xf numFmtId="0" fontId="32" fillId="0" borderId="37" xfId="61" applyFont="1" applyFill="1" applyBorder="1" applyAlignment="1">
      <alignment horizontal="left"/>
      <protection/>
    </xf>
    <xf numFmtId="0" fontId="32" fillId="0" borderId="3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0" xfId="61" applyFont="1" applyFill="1" applyBorder="1">
      <alignment/>
      <protection/>
    </xf>
    <xf numFmtId="0" fontId="26" fillId="0" borderId="40" xfId="0" applyFont="1" applyFill="1" applyBorder="1" applyAlignment="1">
      <alignment horizontal="left"/>
    </xf>
    <xf numFmtId="176" fontId="28" fillId="0" borderId="11" xfId="61" applyNumberFormat="1" applyFont="1" applyFill="1" applyBorder="1" applyAlignment="1">
      <alignment horizontal="left"/>
      <protection/>
    </xf>
    <xf numFmtId="0" fontId="29" fillId="21" borderId="30" xfId="0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vertical="center"/>
    </xf>
    <xf numFmtId="38" fontId="26" fillId="0" borderId="44" xfId="48" applyFont="1" applyFill="1" applyBorder="1" applyAlignment="1" applyProtection="1">
      <alignment horizontal="center" vertical="center"/>
      <protection/>
    </xf>
    <xf numFmtId="0" fontId="27" fillId="0" borderId="46" xfId="62" applyFont="1" applyFill="1" applyBorder="1" applyAlignment="1">
      <alignment horizontal="center" vertical="center"/>
      <protection/>
    </xf>
    <xf numFmtId="0" fontId="27" fillId="0" borderId="47" xfId="62" applyFont="1" applyFill="1" applyBorder="1" applyAlignment="1">
      <alignment horizontal="center" vertical="center"/>
      <protection/>
    </xf>
    <xf numFmtId="0" fontId="29" fillId="0" borderId="39" xfId="0" applyFont="1" applyFill="1" applyBorder="1" applyAlignment="1">
      <alignment horizontal="center" vertical="top"/>
    </xf>
    <xf numFmtId="0" fontId="29" fillId="0" borderId="38" xfId="0" applyFont="1" applyFill="1" applyBorder="1" applyAlignment="1">
      <alignment horizontal="left" vertical="top"/>
    </xf>
    <xf numFmtId="0" fontId="28" fillId="0" borderId="35" xfId="61" applyFont="1" applyFill="1" applyBorder="1">
      <alignment/>
      <protection/>
    </xf>
    <xf numFmtId="0" fontId="32" fillId="0" borderId="48" xfId="0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0" fontId="32" fillId="0" borderId="50" xfId="0" applyFont="1" applyFill="1" applyBorder="1" applyAlignment="1">
      <alignment horizontal="center"/>
    </xf>
    <xf numFmtId="0" fontId="28" fillId="0" borderId="13" xfId="61" applyFont="1" applyFill="1" applyBorder="1">
      <alignment/>
      <protection/>
    </xf>
    <xf numFmtId="0" fontId="32" fillId="0" borderId="51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32" fillId="0" borderId="56" xfId="0" applyFont="1" applyFill="1" applyBorder="1" applyAlignment="1">
      <alignment horizontal="center"/>
    </xf>
    <xf numFmtId="0" fontId="32" fillId="0" borderId="57" xfId="0" applyFont="1" applyFill="1" applyBorder="1" applyAlignment="1">
      <alignment horizontal="center"/>
    </xf>
    <xf numFmtId="0" fontId="32" fillId="0" borderId="0" xfId="61" applyFont="1" applyFill="1">
      <alignment/>
      <protection/>
    </xf>
    <xf numFmtId="0" fontId="32" fillId="0" borderId="58" xfId="61" applyFont="1" applyFill="1" applyBorder="1" applyAlignment="1">
      <alignment horizontal="right"/>
      <protection/>
    </xf>
    <xf numFmtId="0" fontId="32" fillId="0" borderId="59" xfId="61" applyFont="1" applyFill="1" applyBorder="1" applyAlignment="1">
      <alignment horizontal="center"/>
      <protection/>
    </xf>
    <xf numFmtId="0" fontId="32" fillId="0" borderId="60" xfId="61" applyFont="1" applyFill="1" applyBorder="1" applyAlignment="1">
      <alignment horizontal="left"/>
      <protection/>
    </xf>
    <xf numFmtId="0" fontId="32" fillId="0" borderId="61" xfId="61" applyFont="1" applyFill="1" applyBorder="1" applyAlignment="1">
      <alignment horizontal="left"/>
      <protection/>
    </xf>
    <xf numFmtId="176" fontId="32" fillId="0" borderId="62" xfId="61" applyNumberFormat="1" applyFont="1" applyFill="1" applyBorder="1" applyAlignment="1">
      <alignment horizontal="left"/>
      <protection/>
    </xf>
    <xf numFmtId="0" fontId="32" fillId="0" borderId="63" xfId="61" applyFont="1" applyFill="1" applyBorder="1">
      <alignment/>
      <protection/>
    </xf>
    <xf numFmtId="0" fontId="32" fillId="0" borderId="64" xfId="61" applyFont="1" applyFill="1" applyBorder="1">
      <alignment/>
      <protection/>
    </xf>
    <xf numFmtId="0" fontId="32" fillId="0" borderId="65" xfId="0" applyFont="1" applyFill="1" applyBorder="1" applyAlignment="1">
      <alignment horizontal="center"/>
    </xf>
    <xf numFmtId="0" fontId="32" fillId="0" borderId="66" xfId="0" applyFont="1" applyFill="1" applyBorder="1" applyAlignment="1">
      <alignment horizontal="center"/>
    </xf>
    <xf numFmtId="176" fontId="28" fillId="0" borderId="67" xfId="61" applyNumberFormat="1" applyFont="1" applyFill="1" applyBorder="1" applyAlignment="1">
      <alignment horizontal="left"/>
      <protection/>
    </xf>
    <xf numFmtId="0" fontId="32" fillId="0" borderId="68" xfId="0" applyFont="1" applyFill="1" applyBorder="1" applyAlignment="1">
      <alignment horizontal="center"/>
    </xf>
    <xf numFmtId="0" fontId="28" fillId="0" borderId="0" xfId="61" applyFont="1" applyFill="1">
      <alignment/>
      <protection/>
    </xf>
    <xf numFmtId="0" fontId="28" fillId="0" borderId="0" xfId="61" applyFont="1" applyFill="1" applyBorder="1">
      <alignment/>
      <protection/>
    </xf>
    <xf numFmtId="0" fontId="28" fillId="0" borderId="64" xfId="61" applyFont="1" applyFill="1" applyBorder="1">
      <alignment/>
      <protection/>
    </xf>
    <xf numFmtId="0" fontId="32" fillId="0" borderId="69" xfId="0" applyFont="1" applyFill="1" applyBorder="1" applyAlignment="1">
      <alignment horizontal="center"/>
    </xf>
    <xf numFmtId="0" fontId="38" fillId="0" borderId="0" xfId="61" applyFont="1" applyFill="1" applyBorder="1" applyAlignment="1">
      <alignment horizontal="center"/>
      <protection/>
    </xf>
    <xf numFmtId="0" fontId="32" fillId="0" borderId="38" xfId="61" applyFont="1" applyFill="1" applyBorder="1" applyAlignment="1">
      <alignment/>
      <protection/>
    </xf>
    <xf numFmtId="0" fontId="32" fillId="0" borderId="0" xfId="61" applyFont="1" applyFill="1" applyBorder="1" applyAlignment="1">
      <alignment/>
      <protection/>
    </xf>
    <xf numFmtId="0" fontId="32" fillId="0" borderId="70" xfId="0" applyFont="1" applyFill="1" applyBorder="1" applyAlignment="1">
      <alignment horizontal="center"/>
    </xf>
    <xf numFmtId="0" fontId="32" fillId="0" borderId="71" xfId="0" applyFont="1" applyFill="1" applyBorder="1" applyAlignment="1">
      <alignment horizontal="center"/>
    </xf>
    <xf numFmtId="0" fontId="32" fillId="0" borderId="72" xfId="0" applyFont="1" applyFill="1" applyBorder="1" applyAlignment="1">
      <alignment horizontal="center"/>
    </xf>
    <xf numFmtId="38" fontId="27" fillId="0" borderId="47" xfId="62" applyNumberFormat="1" applyFont="1" applyFill="1" applyBorder="1" applyAlignment="1">
      <alignment horizontal="center" vertical="center"/>
      <protection/>
    </xf>
    <xf numFmtId="0" fontId="28" fillId="0" borderId="73" xfId="0" applyFont="1" applyFill="1" applyBorder="1" applyAlignment="1">
      <alignment horizontal="center" vertical="center"/>
    </xf>
    <xf numFmtId="0" fontId="24" fillId="0" borderId="74" xfId="62" applyFont="1" applyFill="1" applyBorder="1" applyAlignment="1">
      <alignment horizontal="center" vertical="center"/>
      <protection/>
    </xf>
    <xf numFmtId="0" fontId="32" fillId="0" borderId="75" xfId="62" applyFont="1" applyFill="1" applyBorder="1" applyAlignment="1">
      <alignment horizontal="center" vertical="center"/>
      <protection/>
    </xf>
    <xf numFmtId="0" fontId="28" fillId="0" borderId="76" xfId="0" applyFont="1" applyFill="1" applyBorder="1" applyAlignment="1">
      <alignment horizontal="center" vertical="center"/>
    </xf>
    <xf numFmtId="0" fontId="24" fillId="0" borderId="77" xfId="62" applyFont="1" applyFill="1" applyBorder="1" applyAlignment="1">
      <alignment horizontal="center" vertical="center"/>
      <protection/>
    </xf>
    <xf numFmtId="0" fontId="32" fillId="0" borderId="78" xfId="62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center" vertical="center"/>
      <protection/>
    </xf>
    <xf numFmtId="0" fontId="20" fillId="0" borderId="79" xfId="62" applyFont="1" applyFill="1" applyBorder="1" applyAlignment="1">
      <alignment horizontal="center" vertical="center"/>
      <protection/>
    </xf>
    <xf numFmtId="0" fontId="20" fillId="0" borderId="80" xfId="62" applyFont="1" applyFill="1" applyBorder="1" applyAlignment="1">
      <alignment horizontal="center" vertical="center"/>
      <protection/>
    </xf>
    <xf numFmtId="38" fontId="29" fillId="0" borderId="81" xfId="48" applyFont="1" applyFill="1" applyBorder="1" applyAlignment="1" applyProtection="1">
      <alignment horizontal="center" vertical="center"/>
      <protection/>
    </xf>
    <xf numFmtId="38" fontId="29" fillId="0" borderId="82" xfId="48" applyFont="1" applyFill="1" applyBorder="1" applyAlignment="1" applyProtection="1">
      <alignment horizontal="center" vertical="center"/>
      <protection/>
    </xf>
    <xf numFmtId="0" fontId="24" fillId="0" borderId="83" xfId="62" applyFont="1" applyFill="1" applyBorder="1" applyAlignment="1">
      <alignment horizontal="center" vertical="center"/>
      <protection/>
    </xf>
    <xf numFmtId="0" fontId="32" fillId="0" borderId="84" xfId="62" applyFont="1" applyFill="1" applyBorder="1" applyAlignment="1">
      <alignment horizontal="center" vertical="center"/>
      <protection/>
    </xf>
    <xf numFmtId="0" fontId="20" fillId="0" borderId="85" xfId="62" applyFont="1" applyFill="1" applyBorder="1" applyAlignment="1">
      <alignment horizontal="center" vertical="center"/>
      <protection/>
    </xf>
    <xf numFmtId="38" fontId="29" fillId="0" borderId="86" xfId="48" applyFont="1" applyFill="1" applyBorder="1" applyAlignment="1" applyProtection="1">
      <alignment horizontal="center" vertical="center"/>
      <protection/>
    </xf>
    <xf numFmtId="0" fontId="32" fillId="0" borderId="0" xfId="61" applyFont="1" applyFill="1" applyBorder="1" applyAlignment="1">
      <alignment horizontal="left"/>
      <protection/>
    </xf>
    <xf numFmtId="0" fontId="32" fillId="0" borderId="48" xfId="61" applyNumberFormat="1" applyFont="1" applyFill="1" applyBorder="1" applyAlignment="1">
      <alignment horizontal="center"/>
      <protection/>
    </xf>
    <xf numFmtId="0" fontId="32" fillId="0" borderId="49" xfId="61" applyNumberFormat="1" applyFont="1" applyFill="1" applyBorder="1" applyAlignment="1">
      <alignment horizontal="center"/>
      <protection/>
    </xf>
    <xf numFmtId="0" fontId="32" fillId="0" borderId="50" xfId="61" applyNumberFormat="1" applyFont="1" applyFill="1" applyBorder="1" applyAlignment="1">
      <alignment horizontal="center"/>
      <protection/>
    </xf>
    <xf numFmtId="0" fontId="32" fillId="0" borderId="70" xfId="61" applyNumberFormat="1" applyFont="1" applyFill="1" applyBorder="1" applyAlignment="1">
      <alignment horizontal="center"/>
      <protection/>
    </xf>
    <xf numFmtId="0" fontId="32" fillId="0" borderId="87" xfId="61" applyNumberFormat="1" applyFont="1" applyFill="1" applyBorder="1" applyAlignment="1">
      <alignment horizontal="center"/>
      <protection/>
    </xf>
    <xf numFmtId="0" fontId="32" fillId="0" borderId="88" xfId="61" applyNumberFormat="1" applyFont="1" applyFill="1" applyBorder="1" applyAlignment="1">
      <alignment horizontal="center"/>
      <protection/>
    </xf>
    <xf numFmtId="0" fontId="32" fillId="0" borderId="51" xfId="61" applyNumberFormat="1" applyFont="1" applyFill="1" applyBorder="1" applyAlignment="1">
      <alignment horizontal="center"/>
      <protection/>
    </xf>
    <xf numFmtId="0" fontId="32" fillId="0" borderId="52" xfId="61" applyNumberFormat="1" applyFont="1" applyFill="1" applyBorder="1" applyAlignment="1">
      <alignment horizontal="center"/>
      <protection/>
    </xf>
    <xf numFmtId="0" fontId="32" fillId="0" borderId="53" xfId="61" applyNumberFormat="1" applyFont="1" applyFill="1" applyBorder="1" applyAlignment="1">
      <alignment horizontal="center"/>
      <protection/>
    </xf>
    <xf numFmtId="0" fontId="32" fillId="0" borderId="89" xfId="61" applyNumberFormat="1" applyFont="1" applyFill="1" applyBorder="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32" fillId="0" borderId="90" xfId="61" applyNumberFormat="1" applyFont="1" applyFill="1" applyBorder="1" applyAlignment="1">
      <alignment horizontal="center"/>
      <protection/>
    </xf>
    <xf numFmtId="0" fontId="32" fillId="0" borderId="91" xfId="61" applyNumberFormat="1" applyFont="1" applyFill="1" applyBorder="1" applyAlignment="1">
      <alignment horizontal="center"/>
      <protection/>
    </xf>
    <xf numFmtId="0" fontId="32" fillId="0" borderId="92" xfId="61" applyNumberFormat="1" applyFont="1" applyFill="1" applyBorder="1" applyAlignment="1">
      <alignment horizontal="center"/>
      <protection/>
    </xf>
    <xf numFmtId="0" fontId="32" fillId="0" borderId="93" xfId="61" applyNumberFormat="1" applyFont="1" applyFill="1" applyBorder="1" applyAlignment="1">
      <alignment horizontal="center"/>
      <protection/>
    </xf>
    <xf numFmtId="0" fontId="32" fillId="0" borderId="94" xfId="61" applyNumberFormat="1" applyFont="1" applyFill="1" applyBorder="1" applyAlignment="1">
      <alignment horizontal="center"/>
      <protection/>
    </xf>
    <xf numFmtId="0" fontId="32" fillId="0" borderId="95" xfId="61" applyNumberFormat="1" applyFont="1" applyFill="1" applyBorder="1" applyAlignment="1">
      <alignment horizontal="center"/>
      <protection/>
    </xf>
    <xf numFmtId="0" fontId="32" fillId="0" borderId="96" xfId="61" applyNumberFormat="1" applyFont="1" applyFill="1" applyBorder="1" applyAlignment="1">
      <alignment horizontal="center"/>
      <protection/>
    </xf>
    <xf numFmtId="0" fontId="32" fillId="0" borderId="97" xfId="61" applyNumberFormat="1" applyFont="1" applyFill="1" applyBorder="1" applyAlignment="1">
      <alignment horizontal="center"/>
      <protection/>
    </xf>
    <xf numFmtId="0" fontId="32" fillId="0" borderId="98" xfId="61" applyNumberFormat="1" applyFont="1" applyFill="1" applyBorder="1" applyAlignment="1">
      <alignment horizontal="center"/>
      <protection/>
    </xf>
    <xf numFmtId="0" fontId="32" fillId="0" borderId="99" xfId="61" applyNumberFormat="1" applyFont="1" applyFill="1" applyBorder="1" applyAlignment="1">
      <alignment horizontal="center"/>
      <protection/>
    </xf>
    <xf numFmtId="0" fontId="32" fillId="0" borderId="100" xfId="61" applyNumberFormat="1" applyFont="1" applyFill="1" applyBorder="1" applyAlignment="1">
      <alignment horizontal="center"/>
      <protection/>
    </xf>
    <xf numFmtId="0" fontId="32" fillId="0" borderId="101" xfId="61" applyNumberFormat="1" applyFont="1" applyFill="1" applyBorder="1" applyAlignment="1">
      <alignment horizontal="center"/>
      <protection/>
    </xf>
    <xf numFmtId="0" fontId="32" fillId="0" borderId="90" xfId="0" applyFont="1" applyFill="1" applyBorder="1" applyAlignment="1">
      <alignment horizontal="center"/>
    </xf>
    <xf numFmtId="0" fontId="32" fillId="0" borderId="91" xfId="0" applyFont="1" applyFill="1" applyBorder="1" applyAlignment="1">
      <alignment/>
    </xf>
    <xf numFmtId="0" fontId="32" fillId="0" borderId="92" xfId="0" applyFont="1" applyFill="1" applyBorder="1" applyAlignment="1">
      <alignment horizontal="center"/>
    </xf>
    <xf numFmtId="0" fontId="32" fillId="0" borderId="90" xfId="61" applyFont="1" applyFill="1" applyBorder="1">
      <alignment/>
      <protection/>
    </xf>
    <xf numFmtId="0" fontId="32" fillId="0" borderId="91" xfId="61" applyFont="1" applyFill="1" applyBorder="1">
      <alignment/>
      <protection/>
    </xf>
    <xf numFmtId="0" fontId="32" fillId="0" borderId="92" xfId="61" applyFont="1" applyFill="1" applyBorder="1">
      <alignment/>
      <protection/>
    </xf>
    <xf numFmtId="0" fontId="32" fillId="0" borderId="97" xfId="0" applyFont="1" applyFill="1" applyBorder="1" applyAlignment="1">
      <alignment/>
    </xf>
    <xf numFmtId="0" fontId="32" fillId="0" borderId="98" xfId="0" applyFont="1" applyFill="1" applyBorder="1" applyAlignment="1">
      <alignment/>
    </xf>
    <xf numFmtId="0" fontId="32" fillId="0" borderId="99" xfId="0" applyFont="1" applyFill="1" applyBorder="1" applyAlignment="1">
      <alignment/>
    </xf>
    <xf numFmtId="0" fontId="32" fillId="0" borderId="97" xfId="61" applyFont="1" applyFill="1" applyBorder="1">
      <alignment/>
      <protection/>
    </xf>
    <xf numFmtId="0" fontId="32" fillId="0" borderId="98" xfId="61" applyFont="1" applyFill="1" applyBorder="1">
      <alignment/>
      <protection/>
    </xf>
    <xf numFmtId="0" fontId="32" fillId="0" borderId="99" xfId="61" applyFont="1" applyFill="1" applyBorder="1">
      <alignment/>
      <protection/>
    </xf>
    <xf numFmtId="0" fontId="32" fillId="0" borderId="102" xfId="0" applyFont="1" applyFill="1" applyBorder="1" applyAlignment="1">
      <alignment horizontal="center"/>
    </xf>
    <xf numFmtId="0" fontId="32" fillId="0" borderId="103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32" fillId="0" borderId="104" xfId="0" applyFont="1" applyFill="1" applyBorder="1" applyAlignment="1">
      <alignment horizontal="center"/>
    </xf>
    <xf numFmtId="0" fontId="32" fillId="0" borderId="105" xfId="0" applyFont="1" applyFill="1" applyBorder="1" applyAlignment="1">
      <alignment horizontal="center"/>
    </xf>
    <xf numFmtId="0" fontId="32" fillId="0" borderId="106" xfId="0" applyFont="1" applyFill="1" applyBorder="1" applyAlignment="1">
      <alignment horizontal="center"/>
    </xf>
    <xf numFmtId="0" fontId="32" fillId="0" borderId="107" xfId="0" applyFont="1" applyFill="1" applyBorder="1" applyAlignment="1">
      <alignment horizontal="center"/>
    </xf>
    <xf numFmtId="0" fontId="32" fillId="0" borderId="59" xfId="61" applyFont="1" applyFill="1" applyBorder="1" applyAlignment="1">
      <alignment horizontal="right"/>
      <protection/>
    </xf>
    <xf numFmtId="0" fontId="32" fillId="0" borderId="108" xfId="61" applyFont="1" applyFill="1" applyBorder="1" applyAlignment="1">
      <alignment horizontal="left"/>
      <protection/>
    </xf>
    <xf numFmtId="0" fontId="32" fillId="0" borderId="109" xfId="0" applyFont="1" applyFill="1" applyBorder="1" applyAlignment="1">
      <alignment horizontal="center"/>
    </xf>
    <xf numFmtId="0" fontId="32" fillId="0" borderId="110" xfId="0" applyFont="1" applyFill="1" applyBorder="1" applyAlignment="1">
      <alignment horizontal="center"/>
    </xf>
    <xf numFmtId="0" fontId="32" fillId="0" borderId="111" xfId="0" applyFont="1" applyFill="1" applyBorder="1" applyAlignment="1">
      <alignment horizontal="center"/>
    </xf>
    <xf numFmtId="0" fontId="35" fillId="0" borderId="51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25" fillId="0" borderId="0" xfId="61" applyFont="1" applyFill="1" applyBorder="1" applyAlignment="1">
      <alignment horizontal="center"/>
      <protection/>
    </xf>
    <xf numFmtId="0" fontId="32" fillId="0" borderId="0" xfId="61" applyNumberFormat="1" applyFont="1" applyFill="1" applyBorder="1" applyAlignment="1">
      <alignment horizontal="center"/>
      <protection/>
    </xf>
    <xf numFmtId="0" fontId="0" fillId="0" borderId="112" xfId="61" applyFont="1" applyFill="1" applyBorder="1">
      <alignment/>
      <protection/>
    </xf>
    <xf numFmtId="0" fontId="25" fillId="0" borderId="112" xfId="61" applyFont="1" applyFill="1" applyBorder="1" applyAlignment="1">
      <alignment vertical="top"/>
      <protection/>
    </xf>
    <xf numFmtId="0" fontId="22" fillId="0" borderId="112" xfId="61" applyFont="1" applyFill="1" applyBorder="1" applyAlignment="1">
      <alignment horizontal="center" vertical="center"/>
      <protection/>
    </xf>
    <xf numFmtId="0" fontId="36" fillId="0" borderId="112" xfId="61" applyFont="1" applyFill="1" applyBorder="1" applyAlignment="1">
      <alignment horizontal="center" vertical="center"/>
      <protection/>
    </xf>
    <xf numFmtId="0" fontId="33" fillId="0" borderId="112" xfId="61" applyFont="1" applyFill="1" applyBorder="1" applyAlignment="1">
      <alignment horizontal="center" vertical="center"/>
      <protection/>
    </xf>
    <xf numFmtId="0" fontId="32" fillId="0" borderId="113" xfId="61" applyFont="1" applyFill="1" applyBorder="1">
      <alignment/>
      <protection/>
    </xf>
    <xf numFmtId="0" fontId="32" fillId="0" borderId="41" xfId="61" applyFont="1" applyFill="1" applyBorder="1" applyAlignment="1">
      <alignment horizontal="right"/>
      <protection/>
    </xf>
    <xf numFmtId="0" fontId="32" fillId="0" borderId="57" xfId="61" applyFont="1" applyFill="1" applyBorder="1" applyAlignment="1">
      <alignment horizontal="center"/>
      <protection/>
    </xf>
    <xf numFmtId="0" fontId="32" fillId="0" borderId="12" xfId="61" applyFont="1" applyFill="1" applyBorder="1" applyAlignment="1">
      <alignment horizontal="left"/>
      <protection/>
    </xf>
    <xf numFmtId="0" fontId="32" fillId="0" borderId="114" xfId="61" applyFont="1" applyFill="1" applyBorder="1">
      <alignment/>
      <protection/>
    </xf>
    <xf numFmtId="176" fontId="32" fillId="0" borderId="115" xfId="61" applyNumberFormat="1" applyFont="1" applyFill="1" applyBorder="1" applyAlignment="1">
      <alignment horizontal="left"/>
      <protection/>
    </xf>
    <xf numFmtId="0" fontId="32" fillId="0" borderId="116" xfId="61" applyFont="1" applyFill="1" applyBorder="1">
      <alignment/>
      <protection/>
    </xf>
    <xf numFmtId="0" fontId="32" fillId="0" borderId="117" xfId="61" applyFont="1" applyFill="1" applyBorder="1">
      <alignment/>
      <protection/>
    </xf>
    <xf numFmtId="0" fontId="32" fillId="0" borderId="55" xfId="61" applyNumberFormat="1" applyFont="1" applyFill="1" applyBorder="1" applyAlignment="1">
      <alignment horizontal="center"/>
      <protection/>
    </xf>
    <xf numFmtId="176" fontId="32" fillId="0" borderId="118" xfId="61" applyNumberFormat="1" applyFont="1" applyFill="1" applyBorder="1" applyAlignment="1">
      <alignment horizontal="left"/>
      <protection/>
    </xf>
    <xf numFmtId="0" fontId="32" fillId="0" borderId="119" xfId="61" applyFont="1" applyFill="1" applyBorder="1">
      <alignment/>
      <protection/>
    </xf>
    <xf numFmtId="0" fontId="32" fillId="0" borderId="120" xfId="61" applyFont="1" applyFill="1" applyBorder="1" applyAlignment="1">
      <alignment horizontal="right"/>
      <protection/>
    </xf>
    <xf numFmtId="0" fontId="32" fillId="0" borderId="121" xfId="61" applyFont="1" applyFill="1" applyBorder="1" applyAlignment="1">
      <alignment horizontal="center"/>
      <protection/>
    </xf>
    <xf numFmtId="0" fontId="32" fillId="0" borderId="122" xfId="61" applyFont="1" applyFill="1" applyBorder="1" applyAlignment="1">
      <alignment horizontal="left"/>
      <protection/>
    </xf>
    <xf numFmtId="0" fontId="0" fillId="0" borderId="0" xfId="62" applyNumberFormat="1" applyFont="1" applyFill="1" applyBorder="1" applyAlignment="1">
      <alignment vertical="center"/>
      <protection/>
    </xf>
    <xf numFmtId="56" fontId="0" fillId="0" borderId="0" xfId="62" applyNumberFormat="1" applyFont="1" applyFill="1" applyBorder="1" applyAlignment="1">
      <alignment vertical="center"/>
      <protection/>
    </xf>
    <xf numFmtId="0" fontId="26" fillId="0" borderId="5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top"/>
    </xf>
    <xf numFmtId="0" fontId="28" fillId="0" borderId="25" xfId="0" applyFont="1" applyFill="1" applyBorder="1" applyAlignment="1">
      <alignment vertical="center"/>
    </xf>
    <xf numFmtId="0" fontId="28" fillId="0" borderId="75" xfId="0" applyFont="1" applyFill="1" applyBorder="1" applyAlignment="1">
      <alignment vertical="center"/>
    </xf>
    <xf numFmtId="0" fontId="28" fillId="0" borderId="84" xfId="0" applyFont="1" applyFill="1" applyBorder="1" applyAlignment="1">
      <alignment vertical="center"/>
    </xf>
    <xf numFmtId="0" fontId="28" fillId="0" borderId="78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123" xfId="0" applyFont="1" applyFill="1" applyBorder="1" applyAlignment="1">
      <alignment vertical="center"/>
    </xf>
    <xf numFmtId="0" fontId="24" fillId="0" borderId="124" xfId="62" applyFont="1" applyFill="1" applyBorder="1" applyAlignment="1">
      <alignment horizontal="center" vertical="center"/>
      <protection/>
    </xf>
    <xf numFmtId="0" fontId="24" fillId="0" borderId="125" xfId="62" applyFont="1" applyFill="1" applyBorder="1" applyAlignment="1">
      <alignment horizontal="center" vertical="center"/>
      <protection/>
    </xf>
    <xf numFmtId="0" fontId="24" fillId="0" borderId="126" xfId="62" applyFont="1" applyFill="1" applyBorder="1" applyAlignment="1">
      <alignment horizontal="center" vertical="center"/>
      <protection/>
    </xf>
    <xf numFmtId="38" fontId="26" fillId="0" borderId="127" xfId="48" applyFont="1" applyFill="1" applyBorder="1" applyAlignment="1" applyProtection="1">
      <alignment horizontal="center" vertical="center"/>
      <protection/>
    </xf>
    <xf numFmtId="38" fontId="26" fillId="0" borderId="128" xfId="48" applyFont="1" applyFill="1" applyBorder="1" applyAlignment="1" applyProtection="1">
      <alignment horizontal="center" vertical="center"/>
      <protection/>
    </xf>
    <xf numFmtId="0" fontId="20" fillId="0" borderId="129" xfId="62" applyFont="1" applyFill="1" applyBorder="1" applyAlignment="1">
      <alignment horizontal="center" vertical="center"/>
      <protection/>
    </xf>
    <xf numFmtId="0" fontId="24" fillId="0" borderId="130" xfId="62" applyFont="1" applyFill="1" applyBorder="1" applyAlignment="1">
      <alignment horizontal="center" vertical="center"/>
      <protection/>
    </xf>
    <xf numFmtId="0" fontId="24" fillId="0" borderId="131" xfId="62" applyFont="1" applyFill="1" applyBorder="1" applyAlignment="1">
      <alignment horizontal="center" vertical="center"/>
      <protection/>
    </xf>
    <xf numFmtId="0" fontId="0" fillId="0" borderId="49" xfId="62" applyFont="1" applyFill="1" applyBorder="1" applyAlignment="1">
      <alignment vertical="center"/>
      <protection/>
    </xf>
    <xf numFmtId="0" fontId="32" fillId="0" borderId="132" xfId="62" applyFont="1" applyFill="1" applyBorder="1" applyAlignment="1">
      <alignment horizontal="center" vertical="center"/>
      <protection/>
    </xf>
    <xf numFmtId="0" fontId="28" fillId="0" borderId="49" xfId="62" applyFont="1" applyFill="1" applyBorder="1" applyAlignment="1">
      <alignment horizontal="center"/>
      <protection/>
    </xf>
    <xf numFmtId="0" fontId="22" fillId="0" borderId="52" xfId="62" applyFont="1" applyFill="1" applyBorder="1" applyAlignment="1">
      <alignment horizontal="center" vertical="center"/>
      <protection/>
    </xf>
    <xf numFmtId="0" fontId="24" fillId="0" borderId="133" xfId="62" applyFont="1" applyFill="1" applyBorder="1" applyAlignment="1">
      <alignment horizontal="center" vertical="center"/>
      <protection/>
    </xf>
    <xf numFmtId="0" fontId="24" fillId="0" borderId="134" xfId="62" applyFont="1" applyFill="1" applyBorder="1" applyAlignment="1">
      <alignment horizontal="center" vertical="center"/>
      <protection/>
    </xf>
    <xf numFmtId="0" fontId="24" fillId="0" borderId="135" xfId="62" applyFont="1" applyFill="1" applyBorder="1" applyAlignment="1">
      <alignment horizontal="center" vertical="center"/>
      <protection/>
    </xf>
    <xf numFmtId="0" fontId="20" fillId="0" borderId="136" xfId="62" applyFont="1" applyFill="1" applyBorder="1" applyAlignment="1">
      <alignment horizontal="center" vertical="center"/>
      <protection/>
    </xf>
    <xf numFmtId="0" fontId="24" fillId="0" borderId="137" xfId="62" applyFont="1" applyFill="1" applyBorder="1" applyAlignment="1">
      <alignment horizontal="center" vertical="center"/>
      <protection/>
    </xf>
    <xf numFmtId="0" fontId="24" fillId="0" borderId="138" xfId="62" applyFont="1" applyFill="1" applyBorder="1" applyAlignment="1">
      <alignment horizontal="center" vertical="center"/>
      <protection/>
    </xf>
    <xf numFmtId="0" fontId="24" fillId="0" borderId="139" xfId="62" applyFont="1" applyFill="1" applyBorder="1" applyAlignment="1">
      <alignment horizontal="center" vertical="center"/>
      <protection/>
    </xf>
    <xf numFmtId="0" fontId="20" fillId="0" borderId="140" xfId="62" applyFont="1" applyFill="1" applyBorder="1" applyAlignment="1">
      <alignment horizontal="center" vertical="center"/>
      <protection/>
    </xf>
    <xf numFmtId="0" fontId="32" fillId="0" borderId="141" xfId="62" applyFont="1" applyFill="1" applyBorder="1" applyAlignment="1">
      <alignment horizontal="center" vertical="center"/>
      <protection/>
    </xf>
    <xf numFmtId="0" fontId="25" fillId="0" borderId="137" xfId="62" applyFont="1" applyFill="1" applyBorder="1" applyAlignment="1">
      <alignment horizontal="center" vertical="center"/>
      <protection/>
    </xf>
    <xf numFmtId="0" fontId="25" fillId="0" borderId="138" xfId="62" applyFont="1" applyFill="1" applyBorder="1" applyAlignment="1">
      <alignment horizontal="center" vertical="center"/>
      <protection/>
    </xf>
    <xf numFmtId="0" fontId="25" fillId="0" borderId="139" xfId="62" applyFont="1" applyFill="1" applyBorder="1" applyAlignment="1">
      <alignment horizontal="center" vertical="center"/>
      <protection/>
    </xf>
    <xf numFmtId="0" fontId="25" fillId="0" borderId="140" xfId="62" applyFont="1" applyFill="1" applyBorder="1" applyAlignment="1">
      <alignment horizontal="center" vertical="center"/>
      <protection/>
    </xf>
    <xf numFmtId="38" fontId="27" fillId="0" borderId="142" xfId="62" applyNumberFormat="1" applyFont="1" applyFill="1" applyBorder="1" applyAlignment="1">
      <alignment horizontal="center" vertical="center"/>
      <protection/>
    </xf>
    <xf numFmtId="0" fontId="24" fillId="0" borderId="143" xfId="62" applyFont="1" applyFill="1" applyBorder="1" applyAlignment="1">
      <alignment horizontal="center" vertical="center"/>
      <protection/>
    </xf>
    <xf numFmtId="0" fontId="24" fillId="0" borderId="144" xfId="62" applyFont="1" applyFill="1" applyBorder="1" applyAlignment="1">
      <alignment horizontal="center" vertical="center"/>
      <protection/>
    </xf>
    <xf numFmtId="0" fontId="24" fillId="0" borderId="145" xfId="62" applyFont="1" applyFill="1" applyBorder="1" applyAlignment="1">
      <alignment horizontal="center" vertical="center"/>
      <protection/>
    </xf>
    <xf numFmtId="0" fontId="22" fillId="0" borderId="146" xfId="62" applyFont="1" applyFill="1" applyBorder="1" applyAlignment="1">
      <alignment horizontal="center" vertical="center"/>
      <protection/>
    </xf>
    <xf numFmtId="0" fontId="22" fillId="0" borderId="147" xfId="62" applyFont="1" applyFill="1" applyBorder="1" applyAlignment="1">
      <alignment horizontal="center" vertical="center"/>
      <protection/>
    </xf>
    <xf numFmtId="0" fontId="22" fillId="0" borderId="148" xfId="62" applyFont="1" applyFill="1" applyBorder="1" applyAlignment="1">
      <alignment horizontal="center" vertical="center"/>
      <protection/>
    </xf>
    <xf numFmtId="0" fontId="24" fillId="0" borderId="149" xfId="62" applyFont="1" applyFill="1" applyBorder="1" applyAlignment="1">
      <alignment horizontal="center" vertical="center"/>
      <protection/>
    </xf>
    <xf numFmtId="0" fontId="20" fillId="0" borderId="150" xfId="62" applyFont="1" applyFill="1" applyBorder="1" applyAlignment="1">
      <alignment horizontal="center" vertical="center"/>
      <protection/>
    </xf>
    <xf numFmtId="0" fontId="24" fillId="0" borderId="151" xfId="62" applyFont="1" applyFill="1" applyBorder="1" applyAlignment="1">
      <alignment horizontal="center" vertical="center"/>
      <protection/>
    </xf>
    <xf numFmtId="0" fontId="24" fillId="0" borderId="140" xfId="62" applyFont="1" applyFill="1" applyBorder="1" applyAlignment="1">
      <alignment horizontal="center" vertical="center"/>
      <protection/>
    </xf>
    <xf numFmtId="0" fontId="20" fillId="0" borderId="152" xfId="62" applyFont="1" applyFill="1" applyBorder="1" applyAlignment="1">
      <alignment horizontal="center" vertical="center"/>
      <protection/>
    </xf>
    <xf numFmtId="0" fontId="24" fillId="0" borderId="153" xfId="62" applyFont="1" applyFill="1" applyBorder="1" applyAlignment="1">
      <alignment horizontal="center" vertical="center"/>
      <protection/>
    </xf>
    <xf numFmtId="0" fontId="24" fillId="0" borderId="154" xfId="62" applyFont="1" applyFill="1" applyBorder="1" applyAlignment="1">
      <alignment horizontal="center" vertical="center"/>
      <protection/>
    </xf>
    <xf numFmtId="0" fontId="28" fillId="0" borderId="155" xfId="0" applyFont="1" applyFill="1" applyBorder="1" applyAlignment="1">
      <alignment vertical="center"/>
    </xf>
    <xf numFmtId="38" fontId="29" fillId="0" borderId="156" xfId="48" applyFont="1" applyFill="1" applyBorder="1" applyAlignment="1" applyProtection="1">
      <alignment horizontal="center" vertical="center"/>
      <protection/>
    </xf>
    <xf numFmtId="38" fontId="26" fillId="0" borderId="157" xfId="48" applyFont="1" applyFill="1" applyBorder="1" applyAlignment="1" applyProtection="1">
      <alignment horizontal="center" vertical="center"/>
      <protection/>
    </xf>
    <xf numFmtId="38" fontId="26" fillId="0" borderId="158" xfId="48" applyFont="1" applyFill="1" applyBorder="1" applyAlignment="1" applyProtection="1">
      <alignment horizontal="center" vertical="center"/>
      <protection/>
    </xf>
    <xf numFmtId="38" fontId="26" fillId="0" borderId="159" xfId="48" applyFont="1" applyFill="1" applyBorder="1" applyAlignment="1" applyProtection="1">
      <alignment horizontal="center" vertical="center"/>
      <protection/>
    </xf>
    <xf numFmtId="38" fontId="26" fillId="0" borderId="160" xfId="48" applyFont="1" applyFill="1" applyBorder="1" applyAlignment="1" applyProtection="1">
      <alignment horizontal="center" vertical="center"/>
      <protection/>
    </xf>
    <xf numFmtId="38" fontId="26" fillId="0" borderId="161" xfId="48" applyFont="1" applyFill="1" applyBorder="1" applyAlignment="1" applyProtection="1">
      <alignment horizontal="center" vertical="center"/>
      <protection/>
    </xf>
    <xf numFmtId="0" fontId="28" fillId="0" borderId="141" xfId="0" applyFont="1" applyFill="1" applyBorder="1" applyAlignment="1">
      <alignment vertical="center"/>
    </xf>
    <xf numFmtId="38" fontId="29" fillId="0" borderId="162" xfId="48" applyFont="1" applyFill="1" applyBorder="1" applyAlignment="1" applyProtection="1">
      <alignment horizontal="center" vertical="center"/>
      <protection/>
    </xf>
    <xf numFmtId="38" fontId="26" fillId="0" borderId="163" xfId="48" applyFont="1" applyFill="1" applyBorder="1" applyAlignment="1" applyProtection="1">
      <alignment horizontal="center" vertical="center"/>
      <protection/>
    </xf>
    <xf numFmtId="0" fontId="28" fillId="0" borderId="164" xfId="0" applyFont="1" applyFill="1" applyBorder="1" applyAlignment="1">
      <alignment horizontal="center" vertical="center"/>
    </xf>
    <xf numFmtId="0" fontId="28" fillId="0" borderId="165" xfId="0" applyFont="1" applyFill="1" applyBorder="1" applyAlignment="1">
      <alignment horizontal="center" vertical="center"/>
    </xf>
    <xf numFmtId="0" fontId="28" fillId="0" borderId="166" xfId="0" applyFont="1" applyFill="1" applyBorder="1" applyAlignment="1">
      <alignment horizontal="center" vertical="center"/>
    </xf>
    <xf numFmtId="0" fontId="28" fillId="0" borderId="167" xfId="0" applyFont="1" applyFill="1" applyBorder="1" applyAlignment="1">
      <alignment horizontal="center" vertical="center"/>
    </xf>
    <xf numFmtId="0" fontId="28" fillId="0" borderId="168" xfId="0" applyFont="1" applyFill="1" applyBorder="1" applyAlignment="1">
      <alignment horizontal="center" vertical="center"/>
    </xf>
    <xf numFmtId="0" fontId="28" fillId="0" borderId="169" xfId="0" applyFont="1" applyFill="1" applyBorder="1" applyAlignment="1">
      <alignment horizontal="center" vertical="center"/>
    </xf>
    <xf numFmtId="0" fontId="28" fillId="0" borderId="170" xfId="0" applyFont="1" applyFill="1" applyBorder="1" applyAlignment="1">
      <alignment horizontal="center" vertical="center"/>
    </xf>
    <xf numFmtId="0" fontId="28" fillId="0" borderId="171" xfId="62" applyFont="1" applyFill="1" applyBorder="1" applyAlignment="1">
      <alignment horizontal="center"/>
      <protection/>
    </xf>
    <xf numFmtId="0" fontId="22" fillId="0" borderId="172" xfId="62" applyFont="1" applyFill="1" applyBorder="1" applyAlignment="1">
      <alignment horizontal="center" vertical="center"/>
      <protection/>
    </xf>
    <xf numFmtId="0" fontId="24" fillId="0" borderId="173" xfId="62" applyFont="1" applyFill="1" applyBorder="1" applyAlignment="1">
      <alignment horizontal="center" vertical="center"/>
      <protection/>
    </xf>
    <xf numFmtId="0" fontId="23" fillId="0" borderId="171" xfId="62" applyFont="1" applyFill="1" applyBorder="1" applyAlignment="1">
      <alignment horizontal="center"/>
      <protection/>
    </xf>
    <xf numFmtId="0" fontId="30" fillId="0" borderId="172" xfId="62" applyFont="1" applyFill="1" applyBorder="1" applyAlignment="1">
      <alignment horizontal="center" vertical="center"/>
      <protection/>
    </xf>
    <xf numFmtId="0" fontId="25" fillId="0" borderId="173" xfId="62" applyFont="1" applyFill="1" applyBorder="1" applyAlignment="1">
      <alignment horizontal="center" vertical="center"/>
      <protection/>
    </xf>
    <xf numFmtId="0" fontId="26" fillId="0" borderId="174" xfId="0" applyFont="1" applyFill="1" applyBorder="1" applyAlignment="1">
      <alignment/>
    </xf>
    <xf numFmtId="0" fontId="29" fillId="0" borderId="175" xfId="0" applyFont="1" applyFill="1" applyBorder="1" applyAlignment="1">
      <alignment/>
    </xf>
    <xf numFmtId="0" fontId="29" fillId="0" borderId="176" xfId="0" applyFont="1" applyFill="1" applyBorder="1" applyAlignment="1">
      <alignment vertical="center"/>
    </xf>
    <xf numFmtId="0" fontId="29" fillId="0" borderId="111" xfId="0" applyFont="1" applyFill="1" applyBorder="1" applyAlignment="1">
      <alignment vertical="top"/>
    </xf>
    <xf numFmtId="0" fontId="28" fillId="0" borderId="177" xfId="0" applyFont="1" applyFill="1" applyBorder="1" applyAlignment="1">
      <alignment horizontal="center" vertical="center"/>
    </xf>
    <xf numFmtId="0" fontId="32" fillId="0" borderId="121" xfId="61" applyFont="1" applyFill="1" applyBorder="1">
      <alignment/>
      <protection/>
    </xf>
    <xf numFmtId="176" fontId="32" fillId="0" borderId="30" xfId="61" applyNumberFormat="1" applyFont="1" applyFill="1" applyBorder="1" applyAlignment="1">
      <alignment horizontal="left"/>
      <protection/>
    </xf>
    <xf numFmtId="0" fontId="32" fillId="0" borderId="12" xfId="61" applyFont="1" applyFill="1" applyBorder="1">
      <alignment/>
      <protection/>
    </xf>
    <xf numFmtId="0" fontId="32" fillId="0" borderId="171" xfId="61" applyFont="1" applyFill="1" applyBorder="1" applyAlignment="1">
      <alignment horizontal="center"/>
      <protection/>
    </xf>
    <xf numFmtId="0" fontId="32" fillId="0" borderId="178" xfId="61" applyFont="1" applyFill="1" applyBorder="1" applyAlignment="1">
      <alignment horizontal="center"/>
      <protection/>
    </xf>
    <xf numFmtId="0" fontId="32" fillId="0" borderId="179" xfId="61" applyFont="1" applyFill="1" applyBorder="1" applyAlignment="1">
      <alignment horizontal="center"/>
      <protection/>
    </xf>
    <xf numFmtId="0" fontId="3" fillId="0" borderId="0" xfId="61" applyFont="1" applyFill="1" applyBorder="1">
      <alignment/>
      <protection/>
    </xf>
    <xf numFmtId="0" fontId="35" fillId="0" borderId="52" xfId="0" applyFont="1" applyFill="1" applyBorder="1" applyAlignment="1">
      <alignment horizontal="center"/>
    </xf>
    <xf numFmtId="0" fontId="39" fillId="0" borderId="21" xfId="62" applyFont="1" applyFill="1" applyBorder="1" applyAlignment="1">
      <alignment vertical="center"/>
      <protection/>
    </xf>
    <xf numFmtId="0" fontId="28" fillId="0" borderId="180" xfId="0" applyFont="1" applyFill="1" applyBorder="1" applyAlignment="1">
      <alignment horizontal="center" vertical="center"/>
    </xf>
    <xf numFmtId="0" fontId="28" fillId="0" borderId="181" xfId="0" applyFont="1" applyFill="1" applyBorder="1" applyAlignment="1">
      <alignment horizontal="center" vertical="center"/>
    </xf>
    <xf numFmtId="0" fontId="28" fillId="0" borderId="182" xfId="0" applyFont="1" applyFill="1" applyBorder="1" applyAlignment="1">
      <alignment vertical="center"/>
    </xf>
    <xf numFmtId="0" fontId="28" fillId="0" borderId="183" xfId="0" applyFont="1" applyFill="1" applyBorder="1" applyAlignment="1">
      <alignment vertical="center"/>
    </xf>
    <xf numFmtId="38" fontId="26" fillId="0" borderId="181" xfId="48" applyFont="1" applyFill="1" applyBorder="1" applyAlignment="1" applyProtection="1">
      <alignment horizontal="center" vertical="center"/>
      <protection/>
    </xf>
    <xf numFmtId="38" fontId="26" fillId="0" borderId="184" xfId="48" applyFont="1" applyFill="1" applyBorder="1" applyAlignment="1" applyProtection="1">
      <alignment horizontal="center" vertical="center"/>
      <protection/>
    </xf>
    <xf numFmtId="0" fontId="24" fillId="0" borderId="185" xfId="62" applyFont="1" applyFill="1" applyBorder="1" applyAlignment="1">
      <alignment horizontal="center" vertical="center"/>
      <protection/>
    </xf>
    <xf numFmtId="0" fontId="20" fillId="0" borderId="186" xfId="62" applyFont="1" applyFill="1" applyBorder="1" applyAlignment="1">
      <alignment horizontal="center" vertical="center"/>
      <protection/>
    </xf>
    <xf numFmtId="0" fontId="24" fillId="0" borderId="187" xfId="62" applyFont="1" applyFill="1" applyBorder="1" applyAlignment="1">
      <alignment horizontal="center" vertical="center"/>
      <protection/>
    </xf>
    <xf numFmtId="0" fontId="25" fillId="0" borderId="187" xfId="62" applyFont="1" applyFill="1" applyBorder="1" applyAlignment="1">
      <alignment horizontal="center" vertical="center"/>
      <protection/>
    </xf>
    <xf numFmtId="0" fontId="24" fillId="0" borderId="188" xfId="62" applyFont="1" applyFill="1" applyBorder="1" applyAlignment="1">
      <alignment horizontal="center" vertical="center"/>
      <protection/>
    </xf>
    <xf numFmtId="0" fontId="25" fillId="0" borderId="189" xfId="62" applyFont="1" applyFill="1" applyBorder="1" applyAlignment="1">
      <alignment horizontal="center" vertical="center"/>
      <protection/>
    </xf>
    <xf numFmtId="0" fontId="32" fillId="21" borderId="190" xfId="62" applyFont="1" applyFill="1" applyBorder="1" applyAlignment="1">
      <alignment horizontal="center" vertical="center"/>
      <protection/>
    </xf>
    <xf numFmtId="0" fontId="25" fillId="21" borderId="13" xfId="62" applyFont="1" applyFill="1" applyBorder="1" applyAlignment="1">
      <alignment vertical="center"/>
      <protection/>
    </xf>
    <xf numFmtId="0" fontId="39" fillId="0" borderId="13" xfId="62" applyFont="1" applyFill="1" applyBorder="1" applyAlignment="1">
      <alignment vertical="center"/>
      <protection/>
    </xf>
    <xf numFmtId="0" fontId="32" fillId="21" borderId="191" xfId="62" applyFont="1" applyFill="1" applyBorder="1" applyAlignment="1">
      <alignment horizontal="center" vertical="center"/>
      <protection/>
    </xf>
    <xf numFmtId="0" fontId="25" fillId="21" borderId="18" xfId="62" applyFont="1" applyFill="1" applyBorder="1" applyAlignment="1">
      <alignment vertical="center"/>
      <protection/>
    </xf>
    <xf numFmtId="0" fontId="32" fillId="21" borderId="192" xfId="62" applyFont="1" applyFill="1" applyBorder="1" applyAlignment="1">
      <alignment horizontal="center" vertical="center"/>
      <protection/>
    </xf>
    <xf numFmtId="0" fontId="25" fillId="21" borderId="22" xfId="62" applyFont="1" applyFill="1" applyBorder="1" applyAlignment="1">
      <alignment vertical="center"/>
      <protection/>
    </xf>
    <xf numFmtId="0" fontId="32" fillId="0" borderId="117" xfId="61" applyFont="1" applyFill="1" applyBorder="1" applyAlignment="1">
      <alignment horizontal="right"/>
      <protection/>
    </xf>
    <xf numFmtId="0" fontId="28" fillId="21" borderId="0" xfId="0" applyFont="1" applyFill="1" applyBorder="1" applyAlignment="1">
      <alignment horizontal="center"/>
    </xf>
    <xf numFmtId="0" fontId="28" fillId="21" borderId="0" xfId="0" applyFont="1" applyFill="1" applyBorder="1" applyAlignment="1">
      <alignment vertical="center"/>
    </xf>
    <xf numFmtId="38" fontId="28" fillId="21" borderId="0" xfId="48" applyFont="1" applyFill="1" applyBorder="1" applyAlignment="1" applyProtection="1">
      <alignment horizontal="center" vertical="center"/>
      <protection/>
    </xf>
    <xf numFmtId="0" fontId="52" fillId="0" borderId="0" xfId="62" applyFont="1" applyFill="1" applyBorder="1" applyAlignment="1">
      <alignment horizontal="right"/>
      <protection/>
    </xf>
    <xf numFmtId="0" fontId="52" fillId="0" borderId="0" xfId="62" applyFont="1" applyFill="1" applyBorder="1" applyAlignment="1">
      <alignment horizontal="left"/>
      <protection/>
    </xf>
    <xf numFmtId="0" fontId="28" fillId="0" borderId="0" xfId="62" applyFont="1" applyFill="1" applyBorder="1" applyAlignment="1">
      <alignment horizontal="center"/>
      <protection/>
    </xf>
    <xf numFmtId="0" fontId="52" fillId="0" borderId="0" xfId="62" applyFont="1" applyFill="1" applyBorder="1" applyAlignment="1">
      <alignment horizontal="left" vertical="top"/>
      <protection/>
    </xf>
    <xf numFmtId="0" fontId="3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40" fillId="0" borderId="0" xfId="62" applyFont="1" applyFill="1" applyBorder="1" applyAlignment="1">
      <alignment horizontal="center" vertical="center"/>
      <protection/>
    </xf>
    <xf numFmtId="0" fontId="0" fillId="21" borderId="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vertical="center" wrapText="1"/>
    </xf>
    <xf numFmtId="38" fontId="0" fillId="21" borderId="0" xfId="48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0" fontId="4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horizontal="left"/>
      <protection/>
    </xf>
    <xf numFmtId="0" fontId="0" fillId="0" borderId="0" xfId="62" applyFont="1" applyFill="1" applyAlignment="1">
      <alignment/>
      <protection/>
    </xf>
    <xf numFmtId="0" fontId="6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left"/>
      <protection/>
    </xf>
    <xf numFmtId="0" fontId="28" fillId="0" borderId="193" xfId="0" applyFont="1" applyFill="1" applyBorder="1" applyAlignment="1">
      <alignment horizontal="center" vertical="center"/>
    </xf>
    <xf numFmtId="0" fontId="28" fillId="0" borderId="194" xfId="0" applyFont="1" applyFill="1" applyBorder="1" applyAlignment="1">
      <alignment horizontal="center" vertical="center"/>
    </xf>
    <xf numFmtId="0" fontId="32" fillId="21" borderId="195" xfId="62" applyFont="1" applyFill="1" applyBorder="1" applyAlignment="1">
      <alignment horizontal="center" vertical="center"/>
      <protection/>
    </xf>
    <xf numFmtId="0" fontId="25" fillId="21" borderId="193" xfId="62" applyFont="1" applyFill="1" applyBorder="1" applyAlignment="1">
      <alignment vertical="center"/>
      <protection/>
    </xf>
    <xf numFmtId="0" fontId="32" fillId="21" borderId="196" xfId="62" applyFont="1" applyFill="1" applyBorder="1" applyAlignment="1">
      <alignment horizontal="center" vertical="center"/>
      <protection/>
    </xf>
    <xf numFmtId="0" fontId="25" fillId="21" borderId="197" xfId="62" applyFont="1" applyFill="1" applyBorder="1" applyAlignment="1">
      <alignment vertical="center"/>
      <protection/>
    </xf>
    <xf numFmtId="0" fontId="24" fillId="0" borderId="198" xfId="62" applyFont="1" applyFill="1" applyBorder="1" applyAlignment="1">
      <alignment horizontal="center" vertical="center"/>
      <protection/>
    </xf>
    <xf numFmtId="0" fontId="25" fillId="0" borderId="199" xfId="62" applyFont="1" applyFill="1" applyBorder="1" applyAlignment="1">
      <alignment horizontal="center" vertical="center"/>
      <protection/>
    </xf>
    <xf numFmtId="0" fontId="25" fillId="0" borderId="200" xfId="62" applyFont="1" applyFill="1" applyBorder="1" applyAlignment="1">
      <alignment horizontal="center" vertical="center"/>
      <protection/>
    </xf>
    <xf numFmtId="0" fontId="25" fillId="0" borderId="201" xfId="62" applyFont="1" applyFill="1" applyBorder="1" applyAlignment="1">
      <alignment horizontal="center" vertical="center"/>
      <protection/>
    </xf>
    <xf numFmtId="0" fontId="25" fillId="0" borderId="202" xfId="62" applyFont="1" applyFill="1" applyBorder="1" applyAlignment="1">
      <alignment horizontal="center" vertical="center"/>
      <protection/>
    </xf>
    <xf numFmtId="0" fontId="25" fillId="0" borderId="203" xfId="62" applyFont="1" applyFill="1" applyBorder="1" applyAlignment="1">
      <alignment horizontal="center" vertical="center"/>
      <protection/>
    </xf>
    <xf numFmtId="0" fontId="32" fillId="21" borderId="204" xfId="62" applyFont="1" applyFill="1" applyBorder="1" applyAlignment="1">
      <alignment horizontal="center" vertical="center"/>
      <protection/>
    </xf>
    <xf numFmtId="0" fontId="25" fillId="21" borderId="205" xfId="62" applyFont="1" applyFill="1" applyBorder="1" applyAlignment="1">
      <alignment vertical="center"/>
      <protection/>
    </xf>
    <xf numFmtId="38" fontId="26" fillId="0" borderId="206" xfId="48" applyFont="1" applyFill="1" applyBorder="1" applyAlignment="1" applyProtection="1">
      <alignment horizontal="center" vertical="center"/>
      <protection/>
    </xf>
    <xf numFmtId="0" fontId="39" fillId="0" borderId="207" xfId="62" applyFont="1" applyFill="1" applyBorder="1" applyAlignment="1">
      <alignment vertical="center"/>
      <protection/>
    </xf>
    <xf numFmtId="0" fontId="45" fillId="0" borderId="0" xfId="62" applyFont="1" applyFill="1" applyAlignment="1">
      <alignment vertical="center"/>
      <protection/>
    </xf>
    <xf numFmtId="0" fontId="42" fillId="0" borderId="0" xfId="62" applyFont="1" applyFill="1" applyBorder="1" applyAlignment="1">
      <alignment vertical="center"/>
      <protection/>
    </xf>
    <xf numFmtId="176" fontId="32" fillId="0" borderId="208" xfId="61" applyNumberFormat="1" applyFont="1" applyFill="1" applyBorder="1" applyAlignment="1">
      <alignment horizontal="left"/>
      <protection/>
    </xf>
    <xf numFmtId="0" fontId="53" fillId="0" borderId="0" xfId="62" applyFont="1" applyFill="1" applyBorder="1" applyAlignment="1">
      <alignment vertical="center"/>
      <protection/>
    </xf>
    <xf numFmtId="0" fontId="53" fillId="0" borderId="0" xfId="62" applyFont="1" applyFill="1" applyAlignment="1">
      <alignment vertical="center"/>
      <protection/>
    </xf>
    <xf numFmtId="0" fontId="54" fillId="0" borderId="0" xfId="62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28" fillId="0" borderId="209" xfId="0" applyFont="1" applyFill="1" applyBorder="1" applyAlignment="1">
      <alignment horizontal="center" vertical="center"/>
    </xf>
    <xf numFmtId="0" fontId="28" fillId="0" borderId="210" xfId="0" applyFont="1" applyFill="1" applyBorder="1" applyAlignment="1">
      <alignment horizontal="center" vertical="center"/>
    </xf>
    <xf numFmtId="56" fontId="44" fillId="0" borderId="0" xfId="62" applyNumberFormat="1" applyFont="1" applyFill="1" applyBorder="1" applyAlignment="1">
      <alignment vertical="center"/>
      <protection/>
    </xf>
    <xf numFmtId="0" fontId="32" fillId="0" borderId="211" xfId="61" applyFont="1" applyFill="1" applyBorder="1">
      <alignment/>
      <protection/>
    </xf>
    <xf numFmtId="0" fontId="32" fillId="0" borderId="208" xfId="61" applyFont="1" applyFill="1" applyBorder="1">
      <alignment/>
      <protection/>
    </xf>
    <xf numFmtId="0" fontId="32" fillId="0" borderId="54" xfId="61" applyNumberFormat="1" applyFont="1" applyFill="1" applyBorder="1" applyAlignment="1">
      <alignment horizontal="center"/>
      <protection/>
    </xf>
    <xf numFmtId="0" fontId="28" fillId="0" borderId="4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0" borderId="70" xfId="0" applyFont="1" applyFill="1" applyBorder="1" applyAlignment="1">
      <alignment horizontal="center"/>
    </xf>
    <xf numFmtId="0" fontId="28" fillId="0" borderId="51" xfId="61" applyNumberFormat="1" applyFont="1" applyFill="1" applyBorder="1" applyAlignment="1">
      <alignment horizontal="center"/>
      <protection/>
    </xf>
    <xf numFmtId="0" fontId="28" fillId="0" borderId="52" xfId="61" applyNumberFormat="1" applyFont="1" applyFill="1" applyBorder="1" applyAlignment="1">
      <alignment horizontal="center"/>
      <protection/>
    </xf>
    <xf numFmtId="0" fontId="28" fillId="0" borderId="53" xfId="61" applyNumberFormat="1" applyFont="1" applyFill="1" applyBorder="1" applyAlignment="1">
      <alignment horizontal="center"/>
      <protection/>
    </xf>
    <xf numFmtId="0" fontId="28" fillId="0" borderId="71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50" xfId="61" applyNumberFormat="1" applyFont="1" applyFill="1" applyBorder="1" applyAlignment="1">
      <alignment horizontal="center"/>
      <protection/>
    </xf>
    <xf numFmtId="0" fontId="28" fillId="0" borderId="54" xfId="0" applyFont="1" applyFill="1" applyBorder="1" applyAlignment="1">
      <alignment horizontal="center"/>
    </xf>
    <xf numFmtId="0" fontId="28" fillId="0" borderId="55" xfId="61" applyNumberFormat="1" applyFont="1" applyFill="1" applyBorder="1" applyAlignment="1">
      <alignment horizontal="center"/>
      <protection/>
    </xf>
    <xf numFmtId="0" fontId="28" fillId="0" borderId="105" xfId="0" applyFont="1" applyFill="1" applyBorder="1" applyAlignment="1">
      <alignment horizontal="center"/>
    </xf>
    <xf numFmtId="38" fontId="35" fillId="0" borderId="212" xfId="48" applyFont="1" applyFill="1" applyBorder="1" applyAlignment="1" applyProtection="1">
      <alignment horizontal="center" vertical="center"/>
      <protection/>
    </xf>
    <xf numFmtId="38" fontId="35" fillId="0" borderId="127" xfId="48" applyFont="1" applyFill="1" applyBorder="1" applyAlignment="1" applyProtection="1">
      <alignment horizontal="center" vertical="center"/>
      <protection/>
    </xf>
    <xf numFmtId="38" fontId="35" fillId="0" borderId="213" xfId="48" applyFont="1" applyFill="1" applyBorder="1" applyAlignment="1" applyProtection="1">
      <alignment horizontal="center" vertical="center"/>
      <protection/>
    </xf>
    <xf numFmtId="38" fontId="35" fillId="0" borderId="128" xfId="48" applyFont="1" applyFill="1" applyBorder="1" applyAlignment="1" applyProtection="1">
      <alignment horizontal="center" vertical="center"/>
      <protection/>
    </xf>
    <xf numFmtId="38" fontId="35" fillId="0" borderId="214" xfId="48" applyFont="1" applyFill="1" applyBorder="1" applyAlignment="1" applyProtection="1">
      <alignment horizontal="center" vertical="center"/>
      <protection/>
    </xf>
    <xf numFmtId="0" fontId="43" fillId="0" borderId="0" xfId="62" applyFont="1" applyFill="1" applyBorder="1" applyAlignment="1">
      <alignment vertical="center"/>
      <protection/>
    </xf>
    <xf numFmtId="56" fontId="41" fillId="0" borderId="0" xfId="62" applyNumberFormat="1" applyFont="1" applyFill="1" applyBorder="1" applyAlignment="1">
      <alignment vertical="center"/>
      <protection/>
    </xf>
    <xf numFmtId="0" fontId="31" fillId="0" borderId="22" xfId="0" applyFont="1" applyFill="1" applyBorder="1" applyAlignment="1" quotePrefix="1">
      <alignment horizontal="center" vertical="center"/>
    </xf>
    <xf numFmtId="0" fontId="25" fillId="0" borderId="18" xfId="62" applyFont="1" applyFill="1" applyBorder="1" applyAlignment="1">
      <alignment vertical="center"/>
      <protection/>
    </xf>
    <xf numFmtId="0" fontId="25" fillId="0" borderId="22" xfId="62" applyFont="1" applyFill="1" applyBorder="1" applyAlignment="1">
      <alignment vertical="center"/>
      <protection/>
    </xf>
    <xf numFmtId="0" fontId="25" fillId="0" borderId="193" xfId="62" applyFont="1" applyFill="1" applyBorder="1" applyAlignment="1">
      <alignment vertical="center"/>
      <protection/>
    </xf>
    <xf numFmtId="0" fontId="25" fillId="0" borderId="197" xfId="62" applyFont="1" applyFill="1" applyBorder="1" applyAlignment="1">
      <alignment vertical="center"/>
      <protection/>
    </xf>
    <xf numFmtId="0" fontId="25" fillId="0" borderId="205" xfId="62" applyFont="1" applyFill="1" applyBorder="1" applyAlignment="1">
      <alignment vertical="center"/>
      <protection/>
    </xf>
    <xf numFmtId="176" fontId="47" fillId="0" borderId="115" xfId="61" applyNumberFormat="1" applyFont="1" applyFill="1" applyBorder="1" applyAlignment="1">
      <alignment horizontal="center"/>
      <protection/>
    </xf>
    <xf numFmtId="176" fontId="47" fillId="0" borderId="208" xfId="61" applyNumberFormat="1" applyFont="1" applyFill="1" applyBorder="1" applyAlignment="1">
      <alignment horizontal="center"/>
      <protection/>
    </xf>
    <xf numFmtId="0" fontId="47" fillId="0" borderId="117" xfId="61" applyFont="1" applyFill="1" applyBorder="1" applyAlignment="1">
      <alignment horizontal="center"/>
      <protection/>
    </xf>
    <xf numFmtId="0" fontId="17" fillId="0" borderId="0" xfId="61" applyFont="1" applyFill="1" applyBorder="1">
      <alignment/>
      <protection/>
    </xf>
    <xf numFmtId="0" fontId="36" fillId="0" borderId="0" xfId="62" applyFont="1" applyFill="1" applyAlignment="1">
      <alignment/>
      <protection/>
    </xf>
    <xf numFmtId="0" fontId="55" fillId="0" borderId="0" xfId="0" applyFont="1" applyAlignment="1">
      <alignment/>
    </xf>
    <xf numFmtId="0" fontId="0" fillId="0" borderId="215" xfId="61" applyFont="1" applyFill="1" applyBorder="1">
      <alignment/>
      <protection/>
    </xf>
    <xf numFmtId="0" fontId="0" fillId="24" borderId="215" xfId="61" applyFont="1" applyFill="1" applyBorder="1">
      <alignment/>
      <protection/>
    </xf>
    <xf numFmtId="0" fontId="17" fillId="25" borderId="215" xfId="61" applyFont="1" applyFill="1" applyBorder="1">
      <alignment/>
      <protection/>
    </xf>
    <xf numFmtId="0" fontId="0" fillId="26" borderId="215" xfId="61" applyFont="1" applyFill="1" applyBorder="1">
      <alignment/>
      <protection/>
    </xf>
    <xf numFmtId="0" fontId="0" fillId="27" borderId="215" xfId="61" applyFont="1" applyFill="1" applyBorder="1">
      <alignment/>
      <protection/>
    </xf>
    <xf numFmtId="0" fontId="36" fillId="0" borderId="0" xfId="62" applyFont="1" applyFill="1" applyBorder="1" applyAlignment="1">
      <alignment/>
      <protection/>
    </xf>
    <xf numFmtId="0" fontId="55" fillId="0" borderId="0" xfId="0" applyFont="1" applyBorder="1" applyAlignment="1">
      <alignment/>
    </xf>
    <xf numFmtId="0" fontId="55" fillId="0" borderId="0" xfId="0" applyFont="1" applyAlignment="1">
      <alignment shrinkToFit="1"/>
    </xf>
    <xf numFmtId="0" fontId="0" fillId="28" borderId="215" xfId="61" applyFont="1" applyFill="1" applyBorder="1">
      <alignment/>
      <protection/>
    </xf>
    <xf numFmtId="38" fontId="26" fillId="0" borderId="169" xfId="48" applyFont="1" applyFill="1" applyBorder="1" applyAlignment="1" applyProtection="1">
      <alignment horizontal="center" vertical="center" shrinkToFit="1"/>
      <protection/>
    </xf>
    <xf numFmtId="38" fontId="26" fillId="0" borderId="22" xfId="48" applyFont="1" applyFill="1" applyBorder="1" applyAlignment="1" applyProtection="1">
      <alignment horizontal="center" vertical="center" shrinkToFit="1"/>
      <protection/>
    </xf>
    <xf numFmtId="38" fontId="26" fillId="0" borderId="193" xfId="48" applyFont="1" applyFill="1" applyBorder="1" applyAlignment="1" applyProtection="1">
      <alignment horizontal="center" vertical="center" shrinkToFit="1"/>
      <protection/>
    </xf>
    <xf numFmtId="38" fontId="26" fillId="0" borderId="194" xfId="48" applyFont="1" applyFill="1" applyBorder="1" applyAlignment="1" applyProtection="1">
      <alignment horizontal="center" vertical="center" shrinkToFit="1"/>
      <protection/>
    </xf>
    <xf numFmtId="38" fontId="26" fillId="0" borderId="44" xfId="48" applyFont="1" applyFill="1" applyBorder="1" applyAlignment="1" applyProtection="1">
      <alignment horizontal="center" vertical="center" shrinkToFit="1"/>
      <protection/>
    </xf>
    <xf numFmtId="0" fontId="32" fillId="0" borderId="216" xfId="0" applyFont="1" applyFill="1" applyBorder="1" applyAlignment="1">
      <alignment vertical="center"/>
    </xf>
    <xf numFmtId="0" fontId="35" fillId="0" borderId="23" xfId="0" applyFont="1" applyFill="1" applyBorder="1" applyAlignment="1">
      <alignment vertical="center"/>
    </xf>
    <xf numFmtId="0" fontId="35" fillId="0" borderId="217" xfId="0" applyFont="1" applyFill="1" applyBorder="1" applyAlignment="1">
      <alignment vertical="center"/>
    </xf>
    <xf numFmtId="0" fontId="35" fillId="0" borderId="45" xfId="0" applyFont="1" applyFill="1" applyBorder="1" applyAlignment="1">
      <alignment vertical="center"/>
    </xf>
    <xf numFmtId="0" fontId="30" fillId="29" borderId="218" xfId="0" applyFont="1" applyFill="1" applyBorder="1" applyAlignment="1">
      <alignment horizontal="left"/>
    </xf>
    <xf numFmtId="0" fontId="48" fillId="29" borderId="219" xfId="0" applyFont="1" applyFill="1" applyBorder="1" applyAlignment="1">
      <alignment shrinkToFit="1"/>
    </xf>
    <xf numFmtId="0" fontId="48" fillId="29" borderId="220" xfId="0" applyFont="1" applyFill="1" applyBorder="1" applyAlignment="1">
      <alignment/>
    </xf>
    <xf numFmtId="0" fontId="48" fillId="29" borderId="221" xfId="0" applyFont="1" applyFill="1" applyBorder="1" applyAlignment="1">
      <alignment horizontal="left"/>
    </xf>
    <xf numFmtId="0" fontId="48" fillId="29" borderId="222" xfId="0" applyFont="1" applyFill="1" applyBorder="1" applyAlignment="1">
      <alignment horizontal="left"/>
    </xf>
    <xf numFmtId="38" fontId="36" fillId="29" borderId="223" xfId="62" applyNumberFormat="1" applyFont="1" applyFill="1" applyBorder="1" applyAlignment="1">
      <alignment horizontal="center" vertical="center" shrinkToFit="1"/>
      <protection/>
    </xf>
    <xf numFmtId="38" fontId="36" fillId="29" borderId="224" xfId="62" applyNumberFormat="1" applyFont="1" applyFill="1" applyBorder="1" applyAlignment="1">
      <alignment horizontal="center" vertical="center" shrinkToFit="1"/>
      <protection/>
    </xf>
    <xf numFmtId="38" fontId="49" fillId="29" borderId="224" xfId="62" applyNumberFormat="1" applyFont="1" applyFill="1" applyBorder="1" applyAlignment="1">
      <alignment horizontal="center" vertical="center"/>
      <protection/>
    </xf>
    <xf numFmtId="38" fontId="49" fillId="29" borderId="225" xfId="62" applyNumberFormat="1" applyFont="1" applyFill="1" applyBorder="1" applyAlignment="1">
      <alignment horizontal="center" vertical="center"/>
      <protection/>
    </xf>
    <xf numFmtId="0" fontId="48" fillId="29" borderId="171" xfId="62" applyFont="1" applyFill="1" applyBorder="1" applyAlignment="1">
      <alignment horizontal="center" shrinkToFit="1"/>
      <protection/>
    </xf>
    <xf numFmtId="0" fontId="48" fillId="29" borderId="49" xfId="62" applyFont="1" applyFill="1" applyBorder="1" applyAlignment="1">
      <alignment horizontal="center" shrinkToFit="1"/>
      <protection/>
    </xf>
    <xf numFmtId="0" fontId="25" fillId="29" borderId="171" xfId="62" applyFont="1" applyFill="1" applyBorder="1" applyAlignment="1">
      <alignment horizontal="center" shrinkToFit="1"/>
      <protection/>
    </xf>
    <xf numFmtId="0" fontId="40" fillId="29" borderId="226" xfId="0" applyFont="1" applyFill="1" applyBorder="1" applyAlignment="1">
      <alignment vertical="center"/>
    </xf>
    <xf numFmtId="0" fontId="48" fillId="29" borderId="207" xfId="0" applyFont="1" applyFill="1" applyBorder="1" applyAlignment="1">
      <alignment vertical="top" shrinkToFit="1"/>
    </xf>
    <xf numFmtId="0" fontId="48" fillId="29" borderId="38" xfId="0" applyFont="1" applyFill="1" applyBorder="1" applyAlignment="1">
      <alignment horizontal="left" vertical="top"/>
    </xf>
    <xf numFmtId="0" fontId="48" fillId="29" borderId="39" xfId="0" applyFont="1" applyFill="1" applyBorder="1" applyAlignment="1">
      <alignment horizontal="left" vertical="top"/>
    </xf>
    <xf numFmtId="0" fontId="48" fillId="29" borderId="207" xfId="0" applyFont="1" applyFill="1" applyBorder="1" applyAlignment="1">
      <alignment horizontal="center" vertical="top"/>
    </xf>
    <xf numFmtId="0" fontId="50" fillId="29" borderId="227" xfId="0" applyFont="1" applyFill="1" applyBorder="1" applyAlignment="1">
      <alignment horizontal="left" vertical="top"/>
    </xf>
    <xf numFmtId="0" fontId="33" fillId="29" borderId="228" xfId="62" applyFont="1" applyFill="1" applyBorder="1" applyAlignment="1">
      <alignment horizontal="center" vertical="center" shrinkToFit="1"/>
      <protection/>
    </xf>
    <xf numFmtId="0" fontId="33" fillId="29" borderId="229" xfId="62" applyFont="1" applyFill="1" applyBorder="1" applyAlignment="1">
      <alignment horizontal="center" vertical="center" shrinkToFit="1"/>
      <protection/>
    </xf>
    <xf numFmtId="0" fontId="33" fillId="29" borderId="229" xfId="62" applyFont="1" applyFill="1" applyBorder="1" applyAlignment="1">
      <alignment horizontal="center" vertical="center"/>
      <protection/>
    </xf>
    <xf numFmtId="0" fontId="33" fillId="29" borderId="230" xfId="62" applyFont="1" applyFill="1" applyBorder="1" applyAlignment="1">
      <alignment horizontal="center" vertical="center"/>
      <protection/>
    </xf>
    <xf numFmtId="0" fontId="33" fillId="29" borderId="172" xfId="62" applyFont="1" applyFill="1" applyBorder="1" applyAlignment="1">
      <alignment horizontal="center" vertical="center" shrinkToFit="1"/>
      <protection/>
    </xf>
    <xf numFmtId="0" fontId="33" fillId="29" borderId="52" xfId="62" applyFont="1" applyFill="1" applyBorder="1" applyAlignment="1">
      <alignment horizontal="center" vertical="center" shrinkToFit="1"/>
      <protection/>
    </xf>
    <xf numFmtId="0" fontId="30" fillId="29" borderId="172" xfId="62" applyFont="1" applyFill="1" applyBorder="1" applyAlignment="1">
      <alignment horizontal="center" vertical="center" shrinkToFit="1"/>
      <protection/>
    </xf>
    <xf numFmtId="0" fontId="36" fillId="29" borderId="231" xfId="62" applyFont="1" applyFill="1" applyBorder="1" applyAlignment="1">
      <alignment horizontal="center" vertical="center" shrinkToFit="1"/>
      <protection/>
    </xf>
    <xf numFmtId="0" fontId="33" fillId="30" borderId="232" xfId="62" applyFont="1" applyFill="1" applyBorder="1" applyAlignment="1">
      <alignment horizontal="center" vertical="center" shrinkToFit="1"/>
      <protection/>
    </xf>
    <xf numFmtId="0" fontId="36" fillId="30" borderId="233" xfId="62" applyFont="1" applyFill="1" applyBorder="1" applyAlignment="1">
      <alignment horizontal="center" vertical="center" shrinkToFit="1"/>
      <protection/>
    </xf>
    <xf numFmtId="0" fontId="36" fillId="29" borderId="233" xfId="62" applyFont="1" applyFill="1" applyBorder="1" applyAlignment="1">
      <alignment horizontal="center" vertical="center" shrinkToFit="1"/>
      <protection/>
    </xf>
    <xf numFmtId="0" fontId="36" fillId="29" borderId="234" xfId="62" applyFont="1" applyFill="1" applyBorder="1" applyAlignment="1">
      <alignment horizontal="center" shrinkToFit="1"/>
      <protection/>
    </xf>
    <xf numFmtId="0" fontId="33" fillId="29" borderId="235" xfId="62" applyFont="1" applyFill="1" applyBorder="1" applyAlignment="1">
      <alignment horizontal="center" vertical="center" shrinkToFit="1"/>
      <protection/>
    </xf>
    <xf numFmtId="0" fontId="33" fillId="30" borderId="190" xfId="62" applyFont="1" applyFill="1" applyBorder="1" applyAlignment="1">
      <alignment horizontal="center" vertical="center" shrinkToFit="1"/>
      <protection/>
    </xf>
    <xf numFmtId="0" fontId="33" fillId="30" borderId="13" xfId="62" applyFont="1" applyFill="1" applyBorder="1" applyAlignment="1">
      <alignment horizontal="center" vertical="center" shrinkToFit="1"/>
      <protection/>
    </xf>
    <xf numFmtId="0" fontId="33" fillId="29" borderId="41" xfId="62" applyFont="1" applyFill="1" applyBorder="1" applyAlignment="1">
      <alignment horizontal="center" vertical="center" shrinkToFit="1"/>
      <protection/>
    </xf>
    <xf numFmtId="0" fontId="36" fillId="29" borderId="236" xfId="62" applyFont="1" applyFill="1" applyBorder="1" applyAlignment="1">
      <alignment horizontal="center" vertical="top" shrinkToFit="1"/>
      <protection/>
    </xf>
    <xf numFmtId="0" fontId="31" fillId="0" borderId="156" xfId="0" applyFont="1" applyFill="1" applyBorder="1" applyAlignment="1">
      <alignment vertical="center" shrinkToFit="1"/>
    </xf>
    <xf numFmtId="0" fontId="31" fillId="0" borderId="26" xfId="0" applyFont="1" applyFill="1" applyBorder="1" applyAlignment="1">
      <alignment vertical="center" shrinkToFit="1"/>
    </xf>
    <xf numFmtId="0" fontId="31" fillId="0" borderId="81" xfId="0" applyFont="1" applyFill="1" applyBorder="1" applyAlignment="1">
      <alignment vertical="center" shrinkToFit="1"/>
    </xf>
    <xf numFmtId="0" fontId="31" fillId="0" borderId="86" xfId="0" applyFont="1" applyFill="1" applyBorder="1" applyAlignment="1">
      <alignment vertical="center" shrinkToFit="1"/>
    </xf>
    <xf numFmtId="0" fontId="31" fillId="0" borderId="123" xfId="0" applyFont="1" applyFill="1" applyBorder="1" applyAlignment="1">
      <alignment vertical="center" shrinkToFit="1"/>
    </xf>
    <xf numFmtId="0" fontId="28" fillId="0" borderId="182" xfId="0" applyFont="1" applyFill="1" applyBorder="1" applyAlignment="1">
      <alignment horizontal="center" vertical="center"/>
    </xf>
    <xf numFmtId="0" fontId="0" fillId="0" borderId="183" xfId="0" applyFont="1" applyFill="1" applyBorder="1" applyAlignment="1">
      <alignment horizontal="center" vertical="center"/>
    </xf>
    <xf numFmtId="0" fontId="28" fillId="0" borderId="132" xfId="0" applyFont="1" applyFill="1" applyBorder="1" applyAlignment="1">
      <alignment horizontal="center" vertical="center"/>
    </xf>
    <xf numFmtId="0" fontId="20" fillId="0" borderId="237" xfId="62" applyFont="1" applyFill="1" applyBorder="1" applyAlignment="1">
      <alignment horizontal="center" vertical="center"/>
      <protection/>
    </xf>
    <xf numFmtId="0" fontId="30" fillId="29" borderId="238" xfId="62" applyFont="1" applyFill="1" applyBorder="1" applyAlignment="1">
      <alignment horizontal="center" vertical="center"/>
      <protection/>
    </xf>
    <xf numFmtId="0" fontId="30" fillId="29" borderId="239" xfId="62" applyFont="1" applyFill="1" applyBorder="1" applyAlignment="1">
      <alignment horizontal="center" vertical="center"/>
      <protection/>
    </xf>
    <xf numFmtId="0" fontId="30" fillId="29" borderId="240" xfId="62" applyFont="1" applyFill="1" applyBorder="1" applyAlignment="1">
      <alignment horizontal="center" vertical="center"/>
      <protection/>
    </xf>
    <xf numFmtId="0" fontId="20" fillId="0" borderId="241" xfId="62" applyFont="1" applyFill="1" applyBorder="1" applyAlignment="1">
      <alignment horizontal="center" vertical="center"/>
      <protection/>
    </xf>
    <xf numFmtId="0" fontId="20" fillId="0" borderId="131" xfId="62" applyFont="1" applyFill="1" applyBorder="1" applyAlignment="1">
      <alignment horizontal="center" vertical="center"/>
      <protection/>
    </xf>
    <xf numFmtId="0" fontId="24" fillId="0" borderId="242" xfId="62" applyFont="1" applyFill="1" applyBorder="1" applyAlignment="1">
      <alignment horizontal="center" vertical="center"/>
      <protection/>
    </xf>
    <xf numFmtId="0" fontId="24" fillId="0" borderId="241" xfId="62" applyFont="1" applyFill="1" applyBorder="1" applyAlignment="1">
      <alignment horizontal="center" vertical="center"/>
      <protection/>
    </xf>
    <xf numFmtId="0" fontId="36" fillId="29" borderId="114" xfId="61" applyFont="1" applyFill="1" applyBorder="1">
      <alignment/>
      <protection/>
    </xf>
    <xf numFmtId="0" fontId="36" fillId="29" borderId="59" xfId="61" applyFont="1" applyFill="1" applyBorder="1" applyAlignment="1">
      <alignment horizontal="right"/>
      <protection/>
    </xf>
    <xf numFmtId="0" fontId="36" fillId="29" borderId="59" xfId="61" applyFont="1" applyFill="1" applyBorder="1" applyAlignment="1">
      <alignment horizontal="center"/>
      <protection/>
    </xf>
    <xf numFmtId="0" fontId="36" fillId="29" borderId="61" xfId="61" applyFont="1" applyFill="1" applyBorder="1" applyAlignment="1">
      <alignment horizontal="left"/>
      <protection/>
    </xf>
    <xf numFmtId="0" fontId="36" fillId="29" borderId="60" xfId="61" applyFont="1" applyFill="1" applyBorder="1" applyAlignment="1">
      <alignment horizontal="left"/>
      <protection/>
    </xf>
    <xf numFmtId="0" fontId="36" fillId="29" borderId="58" xfId="61" applyFont="1" applyFill="1" applyBorder="1" applyAlignment="1">
      <alignment horizontal="right"/>
      <protection/>
    </xf>
    <xf numFmtId="0" fontId="22" fillId="29" borderId="243" xfId="61" applyFont="1" applyFill="1" applyBorder="1" applyAlignment="1">
      <alignment horizontal="center" vertical="center"/>
      <protection/>
    </xf>
    <xf numFmtId="0" fontId="36" fillId="29" borderId="243" xfId="61" applyFont="1" applyFill="1" applyBorder="1" applyAlignment="1">
      <alignment horizontal="center" vertical="center"/>
      <protection/>
    </xf>
    <xf numFmtId="0" fontId="33" fillId="29" borderId="244" xfId="61" applyFont="1" applyFill="1" applyBorder="1" applyAlignment="1">
      <alignment horizontal="center" vertical="center"/>
      <protection/>
    </xf>
    <xf numFmtId="0" fontId="36" fillId="29" borderId="245" xfId="61" applyFont="1" applyFill="1" applyBorder="1" applyAlignment="1">
      <alignment horizontal="right"/>
      <protection/>
    </xf>
    <xf numFmtId="0" fontId="36" fillId="29" borderId="59" xfId="61" applyFont="1" applyFill="1" applyBorder="1" applyAlignment="1">
      <alignment horizontal="left"/>
      <protection/>
    </xf>
    <xf numFmtId="0" fontId="47" fillId="0" borderId="0" xfId="61" applyFont="1" applyFill="1" applyAlignment="1">
      <alignment vertical="top"/>
      <protection/>
    </xf>
    <xf numFmtId="0" fontId="20" fillId="0" borderId="0" xfId="61" applyFont="1" applyFill="1" applyAlignment="1">
      <alignment horizontal="left"/>
      <protection/>
    </xf>
    <xf numFmtId="0" fontId="20" fillId="0" borderId="0" xfId="61" applyFont="1" applyFill="1" applyBorder="1" applyAlignment="1">
      <alignment horizontal="left"/>
      <protection/>
    </xf>
    <xf numFmtId="0" fontId="22" fillId="0" borderId="0" xfId="61" applyFont="1" applyFill="1" applyBorder="1" applyAlignment="1">
      <alignment horizontal="left" vertical="top"/>
      <protection/>
    </xf>
    <xf numFmtId="0" fontId="20" fillId="0" borderId="0" xfId="60" applyFont="1" applyAlignment="1">
      <alignment horizontal="center"/>
      <protection/>
    </xf>
    <xf numFmtId="0" fontId="25" fillId="0" borderId="0" xfId="62" applyFont="1" applyFill="1" applyAlignment="1">
      <alignment horizontal="center" vertical="center"/>
      <protection/>
    </xf>
    <xf numFmtId="0" fontId="55" fillId="0" borderId="0" xfId="0" applyFont="1" applyAlignment="1">
      <alignment/>
    </xf>
    <xf numFmtId="0" fontId="25" fillId="0" borderId="23" xfId="62" applyFont="1" applyFill="1" applyBorder="1" applyAlignment="1">
      <alignment horizontal="left" vertical="center"/>
      <protection/>
    </xf>
    <xf numFmtId="0" fontId="25" fillId="0" borderId="25" xfId="62" applyFont="1" applyFill="1" applyBorder="1" applyAlignment="1">
      <alignment horizontal="left" vertical="center"/>
      <protection/>
    </xf>
    <xf numFmtId="0" fontId="25" fillId="0" borderId="26" xfId="62" applyFont="1" applyFill="1" applyBorder="1" applyAlignment="1">
      <alignment horizontal="left" vertical="center"/>
      <protection/>
    </xf>
    <xf numFmtId="0" fontId="23" fillId="0" borderId="246" xfId="62" applyFont="1" applyFill="1" applyBorder="1" applyAlignment="1">
      <alignment horizontal="center" vertical="center"/>
      <protection/>
    </xf>
    <xf numFmtId="0" fontId="23" fillId="0" borderId="247" xfId="62" applyFont="1" applyFill="1" applyBorder="1" applyAlignment="1">
      <alignment horizontal="center" vertical="center"/>
      <protection/>
    </xf>
    <xf numFmtId="0" fontId="23" fillId="0" borderId="248" xfId="62" applyFont="1" applyFill="1" applyBorder="1" applyAlignment="1">
      <alignment horizontal="center" vertical="center"/>
      <protection/>
    </xf>
    <xf numFmtId="0" fontId="23" fillId="0" borderId="168" xfId="62" applyFont="1" applyFill="1" applyBorder="1" applyAlignment="1">
      <alignment horizontal="center" vertical="center"/>
      <protection/>
    </xf>
    <xf numFmtId="0" fontId="48" fillId="29" borderId="119" xfId="0" applyFont="1" applyFill="1" applyBorder="1" applyAlignment="1">
      <alignment horizontal="center" vertical="center"/>
    </xf>
    <xf numFmtId="0" fontId="48" fillId="29" borderId="121" xfId="0" applyFont="1" applyFill="1" applyBorder="1" applyAlignment="1">
      <alignment horizontal="center" vertical="center"/>
    </xf>
    <xf numFmtId="0" fontId="48" fillId="29" borderId="35" xfId="0" applyFont="1" applyFill="1" applyBorder="1" applyAlignment="1">
      <alignment horizontal="center" vertical="center"/>
    </xf>
    <xf numFmtId="0" fontId="48" fillId="29" borderId="36" xfId="0" applyFont="1" applyFill="1" applyBorder="1" applyAlignment="1">
      <alignment horizontal="center" vertical="center"/>
    </xf>
    <xf numFmtId="0" fontId="30" fillId="29" borderId="48" xfId="62" applyFont="1" applyFill="1" applyBorder="1" applyAlignment="1">
      <alignment horizontal="center" vertical="center"/>
      <protection/>
    </xf>
    <xf numFmtId="0" fontId="30" fillId="29" borderId="50" xfId="62" applyFont="1" applyFill="1" applyBorder="1" applyAlignment="1">
      <alignment horizontal="center" vertical="center"/>
      <protection/>
    </xf>
    <xf numFmtId="0" fontId="30" fillId="29" borderId="54" xfId="62" applyFont="1" applyFill="1" applyBorder="1" applyAlignment="1">
      <alignment horizontal="center" vertical="center"/>
      <protection/>
    </xf>
    <xf numFmtId="0" fontId="30" fillId="29" borderId="55" xfId="62" applyFont="1" applyFill="1" applyBorder="1" applyAlignment="1">
      <alignment horizontal="center" vertical="center"/>
      <protection/>
    </xf>
    <xf numFmtId="0" fontId="21" fillId="29" borderId="249" xfId="62" applyFont="1" applyFill="1" applyBorder="1" applyAlignment="1">
      <alignment horizontal="center" vertical="center"/>
      <protection/>
    </xf>
    <xf numFmtId="0" fontId="36" fillId="29" borderId="65" xfId="62" applyFont="1" applyFill="1" applyBorder="1" applyAlignment="1">
      <alignment horizontal="center" vertical="center" shrinkToFit="1"/>
      <protection/>
    </xf>
    <xf numFmtId="0" fontId="36" fillId="29" borderId="49" xfId="62" applyFont="1" applyFill="1" applyBorder="1" applyAlignment="1">
      <alignment horizontal="center" vertical="center" shrinkToFit="1"/>
      <protection/>
    </xf>
    <xf numFmtId="0" fontId="36" fillId="29" borderId="66" xfId="62" applyFont="1" applyFill="1" applyBorder="1" applyAlignment="1">
      <alignment horizontal="center" vertical="center" shrinkToFit="1"/>
      <protection/>
    </xf>
    <xf numFmtId="0" fontId="33" fillId="29" borderId="41" xfId="62" applyFont="1" applyFill="1" applyBorder="1" applyAlignment="1">
      <alignment horizontal="center" vertical="center" shrinkToFit="1"/>
      <protection/>
    </xf>
    <xf numFmtId="0" fontId="33" fillId="29" borderId="57" xfId="62" applyFont="1" applyFill="1" applyBorder="1" applyAlignment="1">
      <alignment horizontal="center" vertical="center" shrinkToFit="1"/>
      <protection/>
    </xf>
    <xf numFmtId="0" fontId="33" fillId="29" borderId="12" xfId="62" applyFont="1" applyFill="1" applyBorder="1" applyAlignment="1">
      <alignment horizontal="center" vertical="center" shrinkToFit="1"/>
      <protection/>
    </xf>
    <xf numFmtId="0" fontId="25" fillId="0" borderId="14" xfId="62" applyFont="1" applyFill="1" applyBorder="1" applyAlignment="1">
      <alignment horizontal="left" vertical="center"/>
      <protection/>
    </xf>
    <xf numFmtId="0" fontId="25" fillId="0" borderId="209" xfId="62" applyFont="1" applyFill="1" applyBorder="1" applyAlignment="1">
      <alignment horizontal="left" vertical="center"/>
      <protection/>
    </xf>
    <xf numFmtId="0" fontId="25" fillId="0" borderId="17" xfId="62" applyFont="1" applyFill="1" applyBorder="1" applyAlignment="1">
      <alignment horizontal="left" vertical="center"/>
      <protection/>
    </xf>
    <xf numFmtId="0" fontId="25" fillId="0" borderId="250" xfId="62" applyFont="1" applyFill="1" applyBorder="1" applyAlignment="1">
      <alignment horizontal="left" vertical="center"/>
      <protection/>
    </xf>
    <xf numFmtId="0" fontId="25" fillId="0" borderId="75" xfId="62" applyFont="1" applyFill="1" applyBorder="1" applyAlignment="1">
      <alignment horizontal="left" vertical="center"/>
      <protection/>
    </xf>
    <xf numFmtId="0" fontId="25" fillId="0" borderId="81" xfId="62" applyFont="1" applyFill="1" applyBorder="1" applyAlignment="1">
      <alignment horizontal="left" vertical="center"/>
      <protection/>
    </xf>
    <xf numFmtId="0" fontId="25" fillId="0" borderId="251" xfId="62" applyFont="1" applyFill="1" applyBorder="1" applyAlignment="1">
      <alignment horizontal="left" vertical="center"/>
      <protection/>
    </xf>
    <xf numFmtId="0" fontId="25" fillId="0" borderId="84" xfId="62" applyFont="1" applyFill="1" applyBorder="1" applyAlignment="1">
      <alignment horizontal="left" vertical="center"/>
      <protection/>
    </xf>
    <xf numFmtId="0" fontId="25" fillId="0" borderId="82" xfId="62" applyFont="1" applyFill="1" applyBorder="1" applyAlignment="1">
      <alignment horizontal="left" vertical="center"/>
      <protection/>
    </xf>
    <xf numFmtId="0" fontId="25" fillId="0" borderId="252" xfId="62" applyFont="1" applyFill="1" applyBorder="1" applyAlignment="1">
      <alignment horizontal="left" vertical="center"/>
      <protection/>
    </xf>
    <xf numFmtId="0" fontId="25" fillId="0" borderId="253" xfId="62" applyFont="1" applyFill="1" applyBorder="1" applyAlignment="1">
      <alignment horizontal="left" vertical="center"/>
      <protection/>
    </xf>
    <xf numFmtId="0" fontId="25" fillId="0" borderId="254" xfId="62" applyFont="1" applyFill="1" applyBorder="1" applyAlignment="1">
      <alignment horizontal="left" vertical="center"/>
      <protection/>
    </xf>
    <xf numFmtId="0" fontId="25" fillId="0" borderId="0" xfId="61" applyFont="1" applyFill="1" applyBorder="1" applyAlignment="1">
      <alignment horizontal="center"/>
      <protection/>
    </xf>
    <xf numFmtId="0" fontId="32" fillId="0" borderId="255" xfId="61" applyFont="1" applyFill="1" applyBorder="1" applyAlignment="1">
      <alignment horizontal="left"/>
      <protection/>
    </xf>
    <xf numFmtId="0" fontId="32" fillId="0" borderId="256" xfId="61" applyFont="1" applyFill="1" applyBorder="1" applyAlignment="1">
      <alignment horizontal="left"/>
      <protection/>
    </xf>
    <xf numFmtId="0" fontId="32" fillId="0" borderId="257" xfId="61" applyFont="1" applyFill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0teams" xfId="61"/>
    <cellStyle name="標準_10teams_対戦表20010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314325</xdr:colOff>
      <xdr:row>4</xdr:row>
      <xdr:rowOff>219075</xdr:rowOff>
    </xdr:from>
    <xdr:to>
      <xdr:col>26</xdr:col>
      <xdr:colOff>314325</xdr:colOff>
      <xdr:row>35</xdr:row>
      <xdr:rowOff>76200</xdr:rowOff>
    </xdr:to>
    <xdr:sp>
      <xdr:nvSpPr>
        <xdr:cNvPr id="1" name="直線コネクタ 29"/>
        <xdr:cNvSpPr>
          <a:spLocks/>
        </xdr:cNvSpPr>
      </xdr:nvSpPr>
      <xdr:spPr>
        <a:xfrm>
          <a:off x="11772900" y="1143000"/>
          <a:ext cx="0" cy="3648075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180975</xdr:rowOff>
    </xdr:from>
    <xdr:to>
      <xdr:col>9</xdr:col>
      <xdr:colOff>0</xdr:colOff>
      <xdr:row>12</xdr:row>
      <xdr:rowOff>219075</xdr:rowOff>
    </xdr:to>
    <xdr:grpSp>
      <xdr:nvGrpSpPr>
        <xdr:cNvPr id="1" name="グループ化 78"/>
        <xdr:cNvGrpSpPr>
          <a:grpSpLocks/>
        </xdr:cNvGrpSpPr>
      </xdr:nvGrpSpPr>
      <xdr:grpSpPr>
        <a:xfrm>
          <a:off x="2790825" y="3038475"/>
          <a:ext cx="1943100" cy="295275"/>
          <a:chOff x="2790825" y="3036651"/>
          <a:chExt cx="1943100" cy="297099"/>
        </a:xfrm>
        <a:solidFill>
          <a:srgbClr val="FFFFFF"/>
        </a:solidFill>
      </xdr:grpSpPr>
      <xdr:sp>
        <xdr:nvSpPr>
          <xdr:cNvPr id="2" name="直線矢印コネクタ 18"/>
          <xdr:cNvSpPr>
            <a:spLocks/>
          </xdr:cNvSpPr>
        </xdr:nvSpPr>
        <xdr:spPr>
          <a:xfrm>
            <a:off x="2790825" y="3036651"/>
            <a:ext cx="1137199" cy="0"/>
          </a:xfrm>
          <a:prstGeom prst="straightConnector1">
            <a:avLst/>
          </a:prstGeom>
          <a:noFill/>
          <a:ln w="57150" cmpd="sng">
            <a:solidFill>
              <a:srgbClr val="00B0F0">
                <a:alpha val="30195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矢印コネクタ 19"/>
          <xdr:cNvSpPr>
            <a:spLocks/>
          </xdr:cNvSpPr>
        </xdr:nvSpPr>
        <xdr:spPr>
          <a:xfrm>
            <a:off x="3953285" y="3044450"/>
            <a:ext cx="780640" cy="289300"/>
          </a:xfrm>
          <a:prstGeom prst="straightConnector1">
            <a:avLst/>
          </a:prstGeom>
          <a:noFill/>
          <a:ln w="57150" cmpd="sng">
            <a:solidFill>
              <a:srgbClr val="00B0F0">
                <a:alpha val="30195"/>
              </a:srgbClr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12</xdr:row>
      <xdr:rowOff>161925</xdr:rowOff>
    </xdr:from>
    <xdr:to>
      <xdr:col>8</xdr:col>
      <xdr:colOff>466725</xdr:colOff>
      <xdr:row>13</xdr:row>
      <xdr:rowOff>161925</xdr:rowOff>
    </xdr:to>
    <xdr:grpSp>
      <xdr:nvGrpSpPr>
        <xdr:cNvPr id="4" name="グループ化 140"/>
        <xdr:cNvGrpSpPr>
          <a:grpSpLocks/>
        </xdr:cNvGrpSpPr>
      </xdr:nvGrpSpPr>
      <xdr:grpSpPr>
        <a:xfrm>
          <a:off x="2790825" y="3276600"/>
          <a:ext cx="1866900" cy="257175"/>
          <a:chOff x="2790825" y="3276600"/>
          <a:chExt cx="1866900" cy="257175"/>
        </a:xfrm>
        <a:solidFill>
          <a:srgbClr val="FFFFFF"/>
        </a:solidFill>
      </xdr:grpSpPr>
      <xdr:sp>
        <xdr:nvSpPr>
          <xdr:cNvPr id="5" name="直線矢印コネクタ 22"/>
          <xdr:cNvSpPr>
            <a:spLocks/>
          </xdr:cNvSpPr>
        </xdr:nvSpPr>
        <xdr:spPr>
          <a:xfrm>
            <a:off x="2790825" y="3276600"/>
            <a:ext cx="1111739" cy="0"/>
          </a:xfrm>
          <a:prstGeom prst="straightConnector1">
            <a:avLst/>
          </a:prstGeom>
          <a:noFill/>
          <a:ln w="57150" cmpd="sng">
            <a:solidFill>
              <a:srgbClr val="FFC000">
                <a:alpha val="30195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矢印コネクタ 23"/>
          <xdr:cNvSpPr>
            <a:spLocks/>
          </xdr:cNvSpPr>
        </xdr:nvSpPr>
        <xdr:spPr>
          <a:xfrm>
            <a:off x="3945036" y="3284380"/>
            <a:ext cx="712689" cy="249395"/>
          </a:xfrm>
          <a:prstGeom prst="straightConnector1">
            <a:avLst/>
          </a:prstGeom>
          <a:noFill/>
          <a:ln w="57150" cmpd="sng">
            <a:solidFill>
              <a:srgbClr val="FFC000">
                <a:alpha val="30195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12</xdr:row>
      <xdr:rowOff>19050</xdr:rowOff>
    </xdr:from>
    <xdr:to>
      <xdr:col>14</xdr:col>
      <xdr:colOff>295275</xdr:colOff>
      <xdr:row>14</xdr:row>
      <xdr:rowOff>28575</xdr:rowOff>
    </xdr:to>
    <xdr:grpSp>
      <xdr:nvGrpSpPr>
        <xdr:cNvPr id="7" name="グループ化 110"/>
        <xdr:cNvGrpSpPr>
          <a:grpSpLocks/>
        </xdr:cNvGrpSpPr>
      </xdr:nvGrpSpPr>
      <xdr:grpSpPr>
        <a:xfrm flipV="1">
          <a:off x="5591175" y="3133725"/>
          <a:ext cx="1695450" cy="523875"/>
          <a:chOff x="5610225" y="2857500"/>
          <a:chExt cx="1693641" cy="521932"/>
        </a:xfrm>
        <a:solidFill>
          <a:srgbClr val="FFFFFF"/>
        </a:solidFill>
      </xdr:grpSpPr>
      <xdr:sp>
        <xdr:nvSpPr>
          <xdr:cNvPr id="8" name="直線矢印コネクタ 75"/>
          <xdr:cNvSpPr>
            <a:spLocks/>
          </xdr:cNvSpPr>
        </xdr:nvSpPr>
        <xdr:spPr>
          <a:xfrm>
            <a:off x="6126786" y="2982111"/>
            <a:ext cx="575838" cy="0"/>
          </a:xfrm>
          <a:prstGeom prst="straightConnector1">
            <a:avLst/>
          </a:prstGeom>
          <a:noFill/>
          <a:ln w="57150" cmpd="sng">
            <a:solidFill>
              <a:srgbClr val="C00000">
                <a:alpha val="50195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円/楕円 76"/>
          <xdr:cNvSpPr>
            <a:spLocks/>
          </xdr:cNvSpPr>
        </xdr:nvSpPr>
        <xdr:spPr>
          <a:xfrm flipV="1">
            <a:off x="5610225" y="2857500"/>
            <a:ext cx="516561" cy="249223"/>
          </a:xfrm>
          <a:prstGeom prst="ellipse">
            <a:avLst/>
          </a:prstGeom>
          <a:noFill/>
          <a:ln w="38100" cmpd="sng">
            <a:solidFill>
              <a:srgbClr val="C00000">
                <a:alpha val="50195"/>
              </a:srgbClr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矢印コネクタ 77"/>
          <xdr:cNvSpPr>
            <a:spLocks/>
          </xdr:cNvSpPr>
        </xdr:nvSpPr>
        <xdr:spPr>
          <a:xfrm>
            <a:off x="6761901" y="2989940"/>
            <a:ext cx="541965" cy="389492"/>
          </a:xfrm>
          <a:prstGeom prst="straightConnector1">
            <a:avLst/>
          </a:prstGeom>
          <a:noFill/>
          <a:ln w="57150" cmpd="sng">
            <a:solidFill>
              <a:srgbClr val="C00000">
                <a:alpha val="50195"/>
              </a:srgbClr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11</xdr:row>
      <xdr:rowOff>161925</xdr:rowOff>
    </xdr:from>
    <xdr:to>
      <xdr:col>14</xdr:col>
      <xdr:colOff>400050</xdr:colOff>
      <xdr:row>13</xdr:row>
      <xdr:rowOff>152400</xdr:rowOff>
    </xdr:to>
    <xdr:grpSp>
      <xdr:nvGrpSpPr>
        <xdr:cNvPr id="11" name="グループ化 79"/>
        <xdr:cNvGrpSpPr>
          <a:grpSpLocks/>
        </xdr:cNvGrpSpPr>
      </xdr:nvGrpSpPr>
      <xdr:grpSpPr>
        <a:xfrm>
          <a:off x="5610225" y="3019425"/>
          <a:ext cx="1781175" cy="504825"/>
          <a:chOff x="2790825" y="3036651"/>
          <a:chExt cx="1781175" cy="250158"/>
        </a:xfrm>
        <a:solidFill>
          <a:srgbClr val="FFFFFF"/>
        </a:solidFill>
      </xdr:grpSpPr>
      <xdr:sp>
        <xdr:nvSpPr>
          <xdr:cNvPr id="12" name="直線矢印コネクタ 80"/>
          <xdr:cNvSpPr>
            <a:spLocks/>
          </xdr:cNvSpPr>
        </xdr:nvSpPr>
        <xdr:spPr>
          <a:xfrm>
            <a:off x="2790825" y="3036651"/>
            <a:ext cx="1136390" cy="0"/>
          </a:xfrm>
          <a:prstGeom prst="straightConnector1">
            <a:avLst/>
          </a:prstGeom>
          <a:noFill/>
          <a:ln w="57150" cmpd="sng">
            <a:solidFill>
              <a:srgbClr val="00B0F0">
                <a:alpha val="30195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矢印コネクタ 81"/>
          <xdr:cNvSpPr>
            <a:spLocks/>
          </xdr:cNvSpPr>
        </xdr:nvSpPr>
        <xdr:spPr>
          <a:xfrm>
            <a:off x="3953042" y="3044343"/>
            <a:ext cx="618958" cy="242466"/>
          </a:xfrm>
          <a:prstGeom prst="straightConnector1">
            <a:avLst/>
          </a:prstGeom>
          <a:noFill/>
          <a:ln w="57150" cmpd="sng">
            <a:solidFill>
              <a:srgbClr val="00B0F0">
                <a:alpha val="30195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1085850</xdr:colOff>
      <xdr:row>23</xdr:row>
      <xdr:rowOff>209550</xdr:rowOff>
    </xdr:from>
    <xdr:to>
      <xdr:col>2</xdr:col>
      <xdr:colOff>419100</xdr:colOff>
      <xdr:row>24</xdr:row>
      <xdr:rowOff>171450</xdr:rowOff>
    </xdr:to>
    <xdr:sp>
      <xdr:nvSpPr>
        <xdr:cNvPr id="14" name="直線矢印コネクタ 90"/>
        <xdr:cNvSpPr>
          <a:spLocks/>
        </xdr:cNvSpPr>
      </xdr:nvSpPr>
      <xdr:spPr>
        <a:xfrm flipV="1">
          <a:off x="1285875" y="6181725"/>
          <a:ext cx="523875" cy="219075"/>
        </a:xfrm>
        <a:prstGeom prst="straightConnector1">
          <a:avLst/>
        </a:prstGeom>
        <a:noFill/>
        <a:ln w="57150" cmpd="sng">
          <a:solidFill>
            <a:srgbClr val="C00000">
              <a:alpha val="50195"/>
            </a:srgbClr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152400</xdr:rowOff>
    </xdr:from>
    <xdr:to>
      <xdr:col>19</xdr:col>
      <xdr:colOff>533400</xdr:colOff>
      <xdr:row>13</xdr:row>
      <xdr:rowOff>95250</xdr:rowOff>
    </xdr:to>
    <xdr:grpSp>
      <xdr:nvGrpSpPr>
        <xdr:cNvPr id="15" name="グループ化 115"/>
        <xdr:cNvGrpSpPr>
          <a:grpSpLocks/>
        </xdr:cNvGrpSpPr>
      </xdr:nvGrpSpPr>
      <xdr:grpSpPr>
        <a:xfrm>
          <a:off x="8410575" y="3267075"/>
          <a:ext cx="1371600" cy="200025"/>
          <a:chOff x="8410575" y="3028950"/>
          <a:chExt cx="1881316" cy="445217"/>
        </a:xfrm>
        <a:solidFill>
          <a:srgbClr val="FFFFFF"/>
        </a:solidFill>
      </xdr:grpSpPr>
      <xdr:sp>
        <xdr:nvSpPr>
          <xdr:cNvPr id="16" name="直線矢印コネクタ 93"/>
          <xdr:cNvSpPr>
            <a:spLocks/>
          </xdr:cNvSpPr>
        </xdr:nvSpPr>
        <xdr:spPr>
          <a:xfrm>
            <a:off x="8410575" y="3028950"/>
            <a:ext cx="1230851" cy="0"/>
          </a:xfrm>
          <a:prstGeom prst="straightConnector1">
            <a:avLst/>
          </a:prstGeom>
          <a:noFill/>
          <a:ln w="57150" cmpd="sng">
            <a:solidFill>
              <a:srgbClr val="00B0F0">
                <a:alpha val="29019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矢印コネクタ 94"/>
          <xdr:cNvSpPr>
            <a:spLocks/>
          </xdr:cNvSpPr>
        </xdr:nvSpPr>
        <xdr:spPr>
          <a:xfrm>
            <a:off x="9664942" y="3097402"/>
            <a:ext cx="626949" cy="376765"/>
          </a:xfrm>
          <a:prstGeom prst="straightConnector1">
            <a:avLst/>
          </a:prstGeom>
          <a:noFill/>
          <a:ln w="57150" cmpd="sng">
            <a:solidFill>
              <a:srgbClr val="00B0F0">
                <a:alpha val="29019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1133475</xdr:colOff>
      <xdr:row>23</xdr:row>
      <xdr:rowOff>180975</xdr:rowOff>
    </xdr:from>
    <xdr:to>
      <xdr:col>2</xdr:col>
      <xdr:colOff>447675</xdr:colOff>
      <xdr:row>24</xdr:row>
      <xdr:rowOff>161925</xdr:rowOff>
    </xdr:to>
    <xdr:sp>
      <xdr:nvSpPr>
        <xdr:cNvPr id="18" name="直線矢印コネクタ 103"/>
        <xdr:cNvSpPr>
          <a:spLocks/>
        </xdr:cNvSpPr>
      </xdr:nvSpPr>
      <xdr:spPr>
        <a:xfrm>
          <a:off x="1333500" y="6153150"/>
          <a:ext cx="504825" cy="238125"/>
        </a:xfrm>
        <a:prstGeom prst="straightConnector1">
          <a:avLst/>
        </a:prstGeom>
        <a:noFill/>
        <a:ln w="57150" cmpd="sng">
          <a:solidFill>
            <a:srgbClr val="0070C0">
              <a:alpha val="30979"/>
            </a:srgbClr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28575</xdr:rowOff>
    </xdr:from>
    <xdr:to>
      <xdr:col>8</xdr:col>
      <xdr:colOff>342900</xdr:colOff>
      <xdr:row>25</xdr:row>
      <xdr:rowOff>28575</xdr:rowOff>
    </xdr:to>
    <xdr:grpSp>
      <xdr:nvGrpSpPr>
        <xdr:cNvPr id="19" name="グループ化 117"/>
        <xdr:cNvGrpSpPr>
          <a:grpSpLocks/>
        </xdr:cNvGrpSpPr>
      </xdr:nvGrpSpPr>
      <xdr:grpSpPr>
        <a:xfrm>
          <a:off x="2800350" y="6000750"/>
          <a:ext cx="1733550" cy="514350"/>
          <a:chOff x="2790825" y="3131701"/>
          <a:chExt cx="1728430" cy="516374"/>
        </a:xfrm>
        <a:solidFill>
          <a:srgbClr val="FFFFFF"/>
        </a:solidFill>
      </xdr:grpSpPr>
      <xdr:sp>
        <xdr:nvSpPr>
          <xdr:cNvPr id="20" name="直線矢印コネクタ 118"/>
          <xdr:cNvSpPr>
            <a:spLocks/>
          </xdr:cNvSpPr>
        </xdr:nvSpPr>
        <xdr:spPr>
          <a:xfrm>
            <a:off x="3307626" y="3522854"/>
            <a:ext cx="584641" cy="0"/>
          </a:xfrm>
          <a:prstGeom prst="straightConnector1">
            <a:avLst/>
          </a:prstGeom>
          <a:noFill/>
          <a:ln w="57150" cmpd="sng">
            <a:solidFill>
              <a:srgbClr val="C00000">
                <a:alpha val="50195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円/楕円 119"/>
          <xdr:cNvSpPr>
            <a:spLocks/>
          </xdr:cNvSpPr>
        </xdr:nvSpPr>
        <xdr:spPr>
          <a:xfrm>
            <a:off x="2790825" y="3397763"/>
            <a:ext cx="516801" cy="250312"/>
          </a:xfrm>
          <a:prstGeom prst="ellipse">
            <a:avLst/>
          </a:prstGeom>
          <a:noFill/>
          <a:ln w="38100" cmpd="sng">
            <a:solidFill>
              <a:srgbClr val="C00000">
                <a:alpha val="50195"/>
              </a:srgbClr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矢印コネクタ 120"/>
          <xdr:cNvSpPr>
            <a:spLocks/>
          </xdr:cNvSpPr>
        </xdr:nvSpPr>
        <xdr:spPr>
          <a:xfrm flipV="1">
            <a:off x="3943256" y="3131701"/>
            <a:ext cx="575999" cy="383408"/>
          </a:xfrm>
          <a:prstGeom prst="straightConnector1">
            <a:avLst/>
          </a:prstGeom>
          <a:noFill/>
          <a:ln w="57150" cmpd="sng">
            <a:solidFill>
              <a:srgbClr val="C00000">
                <a:alpha val="50195"/>
              </a:srgbClr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22</xdr:row>
      <xdr:rowOff>171450</xdr:rowOff>
    </xdr:from>
    <xdr:to>
      <xdr:col>8</xdr:col>
      <xdr:colOff>466725</xdr:colOff>
      <xdr:row>24</xdr:row>
      <xdr:rowOff>133350</xdr:rowOff>
    </xdr:to>
    <xdr:grpSp>
      <xdr:nvGrpSpPr>
        <xdr:cNvPr id="23" name="グループ化 122"/>
        <xdr:cNvGrpSpPr>
          <a:grpSpLocks/>
        </xdr:cNvGrpSpPr>
      </xdr:nvGrpSpPr>
      <xdr:grpSpPr>
        <a:xfrm>
          <a:off x="2800350" y="5886450"/>
          <a:ext cx="1857375" cy="476250"/>
          <a:chOff x="2790825" y="3036651"/>
          <a:chExt cx="1857375" cy="417529"/>
        </a:xfrm>
        <a:solidFill>
          <a:srgbClr val="FFFFFF"/>
        </a:solidFill>
      </xdr:grpSpPr>
      <xdr:sp>
        <xdr:nvSpPr>
          <xdr:cNvPr id="24" name="直線矢印コネクタ 123"/>
          <xdr:cNvSpPr>
            <a:spLocks/>
          </xdr:cNvSpPr>
        </xdr:nvSpPr>
        <xdr:spPr>
          <a:xfrm>
            <a:off x="2790825" y="3036651"/>
            <a:ext cx="1136249" cy="0"/>
          </a:xfrm>
          <a:prstGeom prst="straightConnector1">
            <a:avLst/>
          </a:prstGeom>
          <a:noFill/>
          <a:ln w="57150" cmpd="sng">
            <a:solidFill>
              <a:srgbClr val="0070C0">
                <a:alpha val="25097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直線矢印コネクタ 124"/>
          <xdr:cNvSpPr>
            <a:spLocks/>
          </xdr:cNvSpPr>
        </xdr:nvSpPr>
        <xdr:spPr>
          <a:xfrm>
            <a:off x="3952613" y="3043540"/>
            <a:ext cx="695587" cy="410640"/>
          </a:xfrm>
          <a:prstGeom prst="straightConnector1">
            <a:avLst/>
          </a:prstGeom>
          <a:noFill/>
          <a:ln w="57150" cmpd="sng">
            <a:solidFill>
              <a:srgbClr val="0070C0">
                <a:alpha val="25097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23</xdr:row>
      <xdr:rowOff>152400</xdr:rowOff>
    </xdr:from>
    <xdr:to>
      <xdr:col>15</xdr:col>
      <xdr:colOff>0</xdr:colOff>
      <xdr:row>24</xdr:row>
      <xdr:rowOff>238125</xdr:rowOff>
    </xdr:to>
    <xdr:grpSp>
      <xdr:nvGrpSpPr>
        <xdr:cNvPr id="26" name="グループ化 141"/>
        <xdr:cNvGrpSpPr>
          <a:grpSpLocks/>
        </xdr:cNvGrpSpPr>
      </xdr:nvGrpSpPr>
      <xdr:grpSpPr>
        <a:xfrm>
          <a:off x="5610225" y="6124575"/>
          <a:ext cx="1924050" cy="342900"/>
          <a:chOff x="2790825" y="3276600"/>
          <a:chExt cx="1924050" cy="342900"/>
        </a:xfrm>
        <a:solidFill>
          <a:srgbClr val="FFFFFF"/>
        </a:solidFill>
      </xdr:grpSpPr>
      <xdr:sp>
        <xdr:nvSpPr>
          <xdr:cNvPr id="27" name="直線矢印コネクタ 142"/>
          <xdr:cNvSpPr>
            <a:spLocks/>
          </xdr:cNvSpPr>
        </xdr:nvSpPr>
        <xdr:spPr>
          <a:xfrm>
            <a:off x="2790825" y="3276600"/>
            <a:ext cx="1110177" cy="0"/>
          </a:xfrm>
          <a:prstGeom prst="straightConnector1">
            <a:avLst/>
          </a:prstGeom>
          <a:noFill/>
          <a:ln w="57150" cmpd="sng">
            <a:solidFill>
              <a:srgbClr val="FFC000">
                <a:alpha val="38822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直線矢印コネクタ 143"/>
          <xdr:cNvSpPr>
            <a:spLocks/>
          </xdr:cNvSpPr>
        </xdr:nvSpPr>
        <xdr:spPr>
          <a:xfrm>
            <a:off x="3943331" y="3284401"/>
            <a:ext cx="771544" cy="335099"/>
          </a:xfrm>
          <a:prstGeom prst="straightConnector1">
            <a:avLst/>
          </a:prstGeom>
          <a:noFill/>
          <a:ln w="57150" cmpd="sng">
            <a:solidFill>
              <a:srgbClr val="FFC000">
                <a:alpha val="38822"/>
              </a:srgbClr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495300</xdr:colOff>
      <xdr:row>24</xdr:row>
      <xdr:rowOff>161925</xdr:rowOff>
    </xdr:from>
    <xdr:to>
      <xdr:col>5</xdr:col>
      <xdr:colOff>9525</xdr:colOff>
      <xdr:row>24</xdr:row>
      <xdr:rowOff>161925</xdr:rowOff>
    </xdr:to>
    <xdr:sp>
      <xdr:nvSpPr>
        <xdr:cNvPr id="29" name="直線矢印コネクタ 145"/>
        <xdr:cNvSpPr>
          <a:spLocks/>
        </xdr:cNvSpPr>
      </xdr:nvSpPr>
      <xdr:spPr>
        <a:xfrm>
          <a:off x="1885950" y="6391275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24</xdr:row>
      <xdr:rowOff>133350</xdr:rowOff>
    </xdr:from>
    <xdr:to>
      <xdr:col>11</xdr:col>
      <xdr:colOff>38100</xdr:colOff>
      <xdr:row>24</xdr:row>
      <xdr:rowOff>142875</xdr:rowOff>
    </xdr:to>
    <xdr:sp>
      <xdr:nvSpPr>
        <xdr:cNvPr id="30" name="直線矢印コネクタ 147"/>
        <xdr:cNvSpPr>
          <a:spLocks/>
        </xdr:cNvSpPr>
      </xdr:nvSpPr>
      <xdr:spPr>
        <a:xfrm>
          <a:off x="4695825" y="6362700"/>
          <a:ext cx="933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12</xdr:row>
      <xdr:rowOff>180975</xdr:rowOff>
    </xdr:from>
    <xdr:to>
      <xdr:col>19</xdr:col>
      <xdr:colOff>533400</xdr:colOff>
      <xdr:row>14</xdr:row>
      <xdr:rowOff>19050</xdr:rowOff>
    </xdr:to>
    <xdr:grpSp>
      <xdr:nvGrpSpPr>
        <xdr:cNvPr id="31" name="グループ化 150"/>
        <xdr:cNvGrpSpPr>
          <a:grpSpLocks/>
        </xdr:cNvGrpSpPr>
      </xdr:nvGrpSpPr>
      <xdr:grpSpPr>
        <a:xfrm flipV="1">
          <a:off x="8401050" y="3295650"/>
          <a:ext cx="1381125" cy="352425"/>
          <a:chOff x="5610225" y="2857500"/>
          <a:chExt cx="1381125" cy="352425"/>
        </a:xfrm>
        <a:solidFill>
          <a:srgbClr val="FFFFFF"/>
        </a:solidFill>
      </xdr:grpSpPr>
      <xdr:sp>
        <xdr:nvSpPr>
          <xdr:cNvPr id="32" name="直線矢印コネクタ 151"/>
          <xdr:cNvSpPr>
            <a:spLocks/>
          </xdr:cNvSpPr>
        </xdr:nvSpPr>
        <xdr:spPr>
          <a:xfrm flipV="1">
            <a:off x="6127111" y="2977677"/>
            <a:ext cx="372904" cy="0"/>
          </a:xfrm>
          <a:prstGeom prst="straightConnector1">
            <a:avLst/>
          </a:prstGeom>
          <a:noFill/>
          <a:ln w="57150" cmpd="sng">
            <a:solidFill>
              <a:srgbClr val="C00000">
                <a:alpha val="50195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円/楕円 152"/>
          <xdr:cNvSpPr>
            <a:spLocks/>
          </xdr:cNvSpPr>
        </xdr:nvSpPr>
        <xdr:spPr>
          <a:xfrm flipV="1">
            <a:off x="5610225" y="2857500"/>
            <a:ext cx="516886" cy="248283"/>
          </a:xfrm>
          <a:prstGeom prst="ellipse">
            <a:avLst/>
          </a:prstGeom>
          <a:noFill/>
          <a:ln w="38100" cmpd="sng">
            <a:solidFill>
              <a:srgbClr val="C00000">
                <a:alpha val="50195"/>
              </a:srgbClr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直線矢印コネクタ 153"/>
          <xdr:cNvSpPr>
            <a:spLocks/>
          </xdr:cNvSpPr>
        </xdr:nvSpPr>
        <xdr:spPr>
          <a:xfrm>
            <a:off x="6533852" y="2969659"/>
            <a:ext cx="457498" cy="240266"/>
          </a:xfrm>
          <a:prstGeom prst="straightConnector1">
            <a:avLst/>
          </a:prstGeom>
          <a:noFill/>
          <a:ln w="57150" cmpd="sng">
            <a:solidFill>
              <a:srgbClr val="C00000">
                <a:alpha val="50195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23</xdr:row>
      <xdr:rowOff>28575</xdr:rowOff>
    </xdr:from>
    <xdr:to>
      <xdr:col>14</xdr:col>
      <xdr:colOff>333375</xdr:colOff>
      <xdr:row>25</xdr:row>
      <xdr:rowOff>0</xdr:rowOff>
    </xdr:to>
    <xdr:grpSp>
      <xdr:nvGrpSpPr>
        <xdr:cNvPr id="35" name="グループ化 162"/>
        <xdr:cNvGrpSpPr>
          <a:grpSpLocks/>
        </xdr:cNvGrpSpPr>
      </xdr:nvGrpSpPr>
      <xdr:grpSpPr>
        <a:xfrm>
          <a:off x="5610225" y="6000750"/>
          <a:ext cx="1714500" cy="485775"/>
          <a:chOff x="2790825" y="3162686"/>
          <a:chExt cx="1708692" cy="485389"/>
        </a:xfrm>
        <a:solidFill>
          <a:srgbClr val="FFFFFF"/>
        </a:solidFill>
      </xdr:grpSpPr>
      <xdr:sp>
        <xdr:nvSpPr>
          <xdr:cNvPr id="36" name="直線矢印コネクタ 163"/>
          <xdr:cNvSpPr>
            <a:spLocks/>
          </xdr:cNvSpPr>
        </xdr:nvSpPr>
        <xdr:spPr>
          <a:xfrm>
            <a:off x="3306850" y="3522845"/>
            <a:ext cx="583518" cy="0"/>
          </a:xfrm>
          <a:prstGeom prst="straightConnector1">
            <a:avLst/>
          </a:prstGeom>
          <a:noFill/>
          <a:ln w="57150" cmpd="sng">
            <a:solidFill>
              <a:srgbClr val="C00000">
                <a:alpha val="50195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円/楕円 164"/>
          <xdr:cNvSpPr>
            <a:spLocks/>
          </xdr:cNvSpPr>
        </xdr:nvSpPr>
        <xdr:spPr>
          <a:xfrm>
            <a:off x="2790825" y="3397493"/>
            <a:ext cx="516025" cy="250582"/>
          </a:xfrm>
          <a:prstGeom prst="ellipse">
            <a:avLst/>
          </a:prstGeom>
          <a:noFill/>
          <a:ln w="38100" cmpd="sng">
            <a:solidFill>
              <a:srgbClr val="C00000">
                <a:alpha val="50195"/>
              </a:srgbClr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直線矢印コネクタ 165"/>
          <xdr:cNvSpPr>
            <a:spLocks/>
          </xdr:cNvSpPr>
        </xdr:nvSpPr>
        <xdr:spPr>
          <a:xfrm flipV="1">
            <a:off x="3941202" y="3162686"/>
            <a:ext cx="558315" cy="352271"/>
          </a:xfrm>
          <a:prstGeom prst="straightConnector1">
            <a:avLst/>
          </a:prstGeom>
          <a:noFill/>
          <a:ln w="57150" cmpd="sng">
            <a:solidFill>
              <a:srgbClr val="C00000">
                <a:alpha val="50195"/>
              </a:srgbClr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22</xdr:row>
      <xdr:rowOff>161925</xdr:rowOff>
    </xdr:from>
    <xdr:to>
      <xdr:col>15</xdr:col>
      <xdr:colOff>19050</xdr:colOff>
      <xdr:row>23</xdr:row>
      <xdr:rowOff>228600</xdr:rowOff>
    </xdr:to>
    <xdr:grpSp>
      <xdr:nvGrpSpPr>
        <xdr:cNvPr id="39" name="グループ化 166"/>
        <xdr:cNvGrpSpPr>
          <a:grpSpLocks/>
        </xdr:cNvGrpSpPr>
      </xdr:nvGrpSpPr>
      <xdr:grpSpPr>
        <a:xfrm>
          <a:off x="5619750" y="5876925"/>
          <a:ext cx="1933575" cy="323850"/>
          <a:chOff x="2790825" y="3036651"/>
          <a:chExt cx="1933575" cy="325674"/>
        </a:xfrm>
        <a:solidFill>
          <a:srgbClr val="FFFFFF"/>
        </a:solidFill>
      </xdr:grpSpPr>
      <xdr:sp>
        <xdr:nvSpPr>
          <xdr:cNvPr id="40" name="直線矢印コネクタ 167"/>
          <xdr:cNvSpPr>
            <a:spLocks/>
          </xdr:cNvSpPr>
        </xdr:nvSpPr>
        <xdr:spPr>
          <a:xfrm>
            <a:off x="2790825" y="3036651"/>
            <a:ext cx="1136459" cy="0"/>
          </a:xfrm>
          <a:prstGeom prst="straightConnector1">
            <a:avLst/>
          </a:prstGeom>
          <a:noFill/>
          <a:ln w="57150" cmpd="sng">
            <a:solidFill>
              <a:srgbClr val="0070C0">
                <a:alpha val="23921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直線矢印コネクタ 168"/>
          <xdr:cNvSpPr>
            <a:spLocks/>
          </xdr:cNvSpPr>
        </xdr:nvSpPr>
        <xdr:spPr>
          <a:xfrm>
            <a:off x="3952904" y="3044386"/>
            <a:ext cx="771496" cy="317939"/>
          </a:xfrm>
          <a:prstGeom prst="straightConnector1">
            <a:avLst/>
          </a:prstGeom>
          <a:noFill/>
          <a:ln w="57150" cmpd="sng">
            <a:solidFill>
              <a:srgbClr val="0070C0">
                <a:alpha val="23921"/>
              </a:srgbClr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13</xdr:row>
      <xdr:rowOff>161925</xdr:rowOff>
    </xdr:from>
    <xdr:to>
      <xdr:col>11</xdr:col>
      <xdr:colOff>9525</xdr:colOff>
      <xdr:row>13</xdr:row>
      <xdr:rowOff>171450</xdr:rowOff>
    </xdr:to>
    <xdr:sp>
      <xdr:nvSpPr>
        <xdr:cNvPr id="42" name="直線矢印コネクタ 179"/>
        <xdr:cNvSpPr>
          <a:spLocks/>
        </xdr:cNvSpPr>
      </xdr:nvSpPr>
      <xdr:spPr>
        <a:xfrm>
          <a:off x="4752975" y="3533775"/>
          <a:ext cx="847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142875</xdr:rowOff>
    </xdr:from>
    <xdr:to>
      <xdr:col>17</xdr:col>
      <xdr:colOff>9525</xdr:colOff>
      <xdr:row>13</xdr:row>
      <xdr:rowOff>152400</xdr:rowOff>
    </xdr:to>
    <xdr:sp>
      <xdr:nvSpPr>
        <xdr:cNvPr id="43" name="直線矢印コネクタ 186"/>
        <xdr:cNvSpPr>
          <a:spLocks/>
        </xdr:cNvSpPr>
      </xdr:nvSpPr>
      <xdr:spPr>
        <a:xfrm>
          <a:off x="7467600" y="3514725"/>
          <a:ext cx="933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247650</xdr:rowOff>
    </xdr:from>
    <xdr:to>
      <xdr:col>8</xdr:col>
      <xdr:colOff>352425</xdr:colOff>
      <xdr:row>14</xdr:row>
      <xdr:rowOff>28575</xdr:rowOff>
    </xdr:to>
    <xdr:grpSp>
      <xdr:nvGrpSpPr>
        <xdr:cNvPr id="44" name="グループ化 110"/>
        <xdr:cNvGrpSpPr>
          <a:grpSpLocks/>
        </xdr:cNvGrpSpPr>
      </xdr:nvGrpSpPr>
      <xdr:grpSpPr>
        <a:xfrm flipV="1">
          <a:off x="2790825" y="3105150"/>
          <a:ext cx="1752600" cy="552450"/>
          <a:chOff x="5610225" y="2857500"/>
          <a:chExt cx="1750098" cy="552634"/>
        </a:xfrm>
        <a:solidFill>
          <a:srgbClr val="FFFFFF"/>
        </a:solidFill>
      </xdr:grpSpPr>
      <xdr:sp>
        <xdr:nvSpPr>
          <xdr:cNvPr id="45" name="直線矢印コネクタ 50"/>
          <xdr:cNvSpPr>
            <a:spLocks/>
          </xdr:cNvSpPr>
        </xdr:nvSpPr>
        <xdr:spPr>
          <a:xfrm>
            <a:off x="6128254" y="2981981"/>
            <a:ext cx="577532" cy="0"/>
          </a:xfrm>
          <a:prstGeom prst="straightConnector1">
            <a:avLst/>
          </a:prstGeom>
          <a:noFill/>
          <a:ln w="57150" cmpd="sng">
            <a:solidFill>
              <a:srgbClr val="C00000">
                <a:alpha val="50195"/>
              </a:srgbClr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円/楕円 51"/>
          <xdr:cNvSpPr>
            <a:spLocks/>
          </xdr:cNvSpPr>
        </xdr:nvSpPr>
        <xdr:spPr>
          <a:xfrm flipV="1">
            <a:off x="5610225" y="2857500"/>
            <a:ext cx="518029" cy="249100"/>
          </a:xfrm>
          <a:prstGeom prst="ellipse">
            <a:avLst/>
          </a:prstGeom>
          <a:noFill/>
          <a:ln w="38100" cmpd="sng">
            <a:solidFill>
              <a:srgbClr val="C00000">
                <a:alpha val="50195"/>
              </a:srgbClr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直線矢印コネクタ 52"/>
          <xdr:cNvSpPr>
            <a:spLocks/>
          </xdr:cNvSpPr>
        </xdr:nvSpPr>
        <xdr:spPr>
          <a:xfrm>
            <a:off x="6765727" y="2989856"/>
            <a:ext cx="594596" cy="420278"/>
          </a:xfrm>
          <a:prstGeom prst="straightConnector1">
            <a:avLst/>
          </a:prstGeom>
          <a:noFill/>
          <a:ln w="57150" cmpd="sng">
            <a:solidFill>
              <a:srgbClr val="C00000">
                <a:alpha val="50195"/>
              </a:srgbClr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495300</xdr:colOff>
      <xdr:row>13</xdr:row>
      <xdr:rowOff>152400</xdr:rowOff>
    </xdr:from>
    <xdr:to>
      <xdr:col>5</xdr:col>
      <xdr:colOff>9525</xdr:colOff>
      <xdr:row>13</xdr:row>
      <xdr:rowOff>152400</xdr:rowOff>
    </xdr:to>
    <xdr:sp>
      <xdr:nvSpPr>
        <xdr:cNvPr id="48" name="直線矢印コネクタ 53"/>
        <xdr:cNvSpPr>
          <a:spLocks/>
        </xdr:cNvSpPr>
      </xdr:nvSpPr>
      <xdr:spPr>
        <a:xfrm>
          <a:off x="1885950" y="3524250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180975</xdr:colOff>
      <xdr:row>13</xdr:row>
      <xdr:rowOff>95250</xdr:rowOff>
    </xdr:from>
    <xdr:to>
      <xdr:col>42</xdr:col>
      <xdr:colOff>9525</xdr:colOff>
      <xdr:row>15</xdr:row>
      <xdr:rowOff>38100</xdr:rowOff>
    </xdr:to>
    <xdr:sp>
      <xdr:nvSpPr>
        <xdr:cNvPr id="49" name="Rectangle 23"/>
        <xdr:cNvSpPr>
          <a:spLocks/>
        </xdr:cNvSpPr>
      </xdr:nvSpPr>
      <xdr:spPr>
        <a:xfrm>
          <a:off x="18107025" y="3467100"/>
          <a:ext cx="64770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13</xdr:row>
      <xdr:rowOff>28575</xdr:rowOff>
    </xdr:from>
    <xdr:to>
      <xdr:col>41</xdr:col>
      <xdr:colOff>276225</xdr:colOff>
      <xdr:row>14</xdr:row>
      <xdr:rowOff>228600</xdr:rowOff>
    </xdr:to>
    <xdr:sp>
      <xdr:nvSpPr>
        <xdr:cNvPr id="50" name="Rectangle 22"/>
        <xdr:cNvSpPr>
          <a:spLocks/>
        </xdr:cNvSpPr>
      </xdr:nvSpPr>
      <xdr:spPr>
        <a:xfrm>
          <a:off x="17954625" y="3400425"/>
          <a:ext cx="657225" cy="457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45</xdr:col>
      <xdr:colOff>295275</xdr:colOff>
      <xdr:row>7</xdr:row>
      <xdr:rowOff>66675</xdr:rowOff>
    </xdr:from>
    <xdr:to>
      <xdr:col>49</xdr:col>
      <xdr:colOff>457200</xdr:colOff>
      <xdr:row>8</xdr:row>
      <xdr:rowOff>152400</xdr:rowOff>
    </xdr:to>
    <xdr:pic>
      <xdr:nvPicPr>
        <xdr:cNvPr id="51" name="Picture 10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69200" y="1895475"/>
          <a:ext cx="1800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381000</xdr:colOff>
      <xdr:row>3</xdr:row>
      <xdr:rowOff>247650</xdr:rowOff>
    </xdr:from>
    <xdr:to>
      <xdr:col>42</xdr:col>
      <xdr:colOff>400050</xdr:colOff>
      <xdr:row>5</xdr:row>
      <xdr:rowOff>190500</xdr:rowOff>
    </xdr:to>
    <xdr:pic>
      <xdr:nvPicPr>
        <xdr:cNvPr id="52" name="Picture 6" descr="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07050" y="1019175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352425</xdr:colOff>
      <xdr:row>10</xdr:row>
      <xdr:rowOff>19050</xdr:rowOff>
    </xdr:from>
    <xdr:to>
      <xdr:col>24</xdr:col>
      <xdr:colOff>104775</xdr:colOff>
      <xdr:row>12</xdr:row>
      <xdr:rowOff>19050</xdr:rowOff>
    </xdr:to>
    <xdr:pic>
      <xdr:nvPicPr>
        <xdr:cNvPr id="53" name="Picture 7" descr="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96525" y="2619375"/>
          <a:ext cx="8096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42</xdr:col>
      <xdr:colOff>390525</xdr:colOff>
      <xdr:row>7</xdr:row>
      <xdr:rowOff>66675</xdr:rowOff>
    </xdr:from>
    <xdr:to>
      <xdr:col>47</xdr:col>
      <xdr:colOff>123825</xdr:colOff>
      <xdr:row>8</xdr:row>
      <xdr:rowOff>142875</xdr:rowOff>
    </xdr:to>
    <xdr:pic>
      <xdr:nvPicPr>
        <xdr:cNvPr id="54" name="Picture 9" descr="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35725" y="1895475"/>
          <a:ext cx="1781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371475</xdr:colOff>
      <xdr:row>3</xdr:row>
      <xdr:rowOff>152400</xdr:rowOff>
    </xdr:from>
    <xdr:to>
      <xdr:col>48</xdr:col>
      <xdr:colOff>200025</xdr:colOff>
      <xdr:row>3</xdr:row>
      <xdr:rowOff>152400</xdr:rowOff>
    </xdr:to>
    <xdr:sp>
      <xdr:nvSpPr>
        <xdr:cNvPr id="55" name="Line 21"/>
        <xdr:cNvSpPr>
          <a:spLocks/>
        </xdr:cNvSpPr>
      </xdr:nvSpPr>
      <xdr:spPr>
        <a:xfrm>
          <a:off x="16249650" y="923925"/>
          <a:ext cx="5153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40</xdr:col>
      <xdr:colOff>0</xdr:colOff>
      <xdr:row>7</xdr:row>
      <xdr:rowOff>57150</xdr:rowOff>
    </xdr:from>
    <xdr:to>
      <xdr:col>43</xdr:col>
      <xdr:colOff>295275</xdr:colOff>
      <xdr:row>8</xdr:row>
      <xdr:rowOff>142875</xdr:rowOff>
    </xdr:to>
    <xdr:pic>
      <xdr:nvPicPr>
        <xdr:cNvPr id="56" name="Picture 8" descr="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26050" y="1885950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57150</xdr:colOff>
      <xdr:row>8</xdr:row>
      <xdr:rowOff>38100</xdr:rowOff>
    </xdr:from>
    <xdr:to>
      <xdr:col>42</xdr:col>
      <xdr:colOff>352425</xdr:colOff>
      <xdr:row>8</xdr:row>
      <xdr:rowOff>247650</xdr:rowOff>
    </xdr:to>
    <xdr:sp>
      <xdr:nvSpPr>
        <xdr:cNvPr id="57" name="Text Box 232"/>
        <xdr:cNvSpPr txBox="1">
          <a:spLocks noChangeArrowheads="1"/>
        </xdr:cNvSpPr>
      </xdr:nvSpPr>
      <xdr:spPr>
        <a:xfrm>
          <a:off x="18392775" y="2124075"/>
          <a:ext cx="704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･１ﾏｯﾁ目</a:t>
          </a:r>
        </a:p>
      </xdr:txBody>
    </xdr:sp>
    <xdr:clientData/>
  </xdr:twoCellAnchor>
  <xdr:twoCellAnchor>
    <xdr:from>
      <xdr:col>43</xdr:col>
      <xdr:colOff>390525</xdr:colOff>
      <xdr:row>8</xdr:row>
      <xdr:rowOff>9525</xdr:rowOff>
    </xdr:from>
    <xdr:to>
      <xdr:col>45</xdr:col>
      <xdr:colOff>219075</xdr:colOff>
      <xdr:row>8</xdr:row>
      <xdr:rowOff>247650</xdr:rowOff>
    </xdr:to>
    <xdr:sp>
      <xdr:nvSpPr>
        <xdr:cNvPr id="58" name="Text Box 233"/>
        <xdr:cNvSpPr txBox="1">
          <a:spLocks noChangeArrowheads="1"/>
        </xdr:cNvSpPr>
      </xdr:nvSpPr>
      <xdr:spPr>
        <a:xfrm>
          <a:off x="19545300" y="2095500"/>
          <a:ext cx="647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･２ﾏｯﾁ目</a:t>
          </a:r>
        </a:p>
      </xdr:txBody>
    </xdr:sp>
    <xdr:clientData/>
  </xdr:twoCellAnchor>
  <xdr:twoCellAnchor>
    <xdr:from>
      <xdr:col>46</xdr:col>
      <xdr:colOff>352425</xdr:colOff>
      <xdr:row>8</xdr:row>
      <xdr:rowOff>9525</xdr:rowOff>
    </xdr:from>
    <xdr:to>
      <xdr:col>48</xdr:col>
      <xdr:colOff>180975</xdr:colOff>
      <xdr:row>9</xdr:row>
      <xdr:rowOff>0</xdr:rowOff>
    </xdr:to>
    <xdr:sp>
      <xdr:nvSpPr>
        <xdr:cNvPr id="59" name="Text Box 234"/>
        <xdr:cNvSpPr txBox="1">
          <a:spLocks noChangeArrowheads="1"/>
        </xdr:cNvSpPr>
      </xdr:nvSpPr>
      <xdr:spPr>
        <a:xfrm>
          <a:off x="20735925" y="2095500"/>
          <a:ext cx="647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･３ﾏｯﾁ目</a:t>
          </a:r>
        </a:p>
      </xdr:txBody>
    </xdr:sp>
    <xdr:clientData/>
  </xdr:twoCellAnchor>
  <xdr:twoCellAnchor editAs="oneCell">
    <xdr:from>
      <xdr:col>22</xdr:col>
      <xdr:colOff>9525</xdr:colOff>
      <xdr:row>4</xdr:row>
      <xdr:rowOff>0</xdr:rowOff>
    </xdr:from>
    <xdr:to>
      <xdr:col>24</xdr:col>
      <xdr:colOff>104775</xdr:colOff>
      <xdr:row>5</xdr:row>
      <xdr:rowOff>219075</xdr:rowOff>
    </xdr:to>
    <xdr:pic>
      <xdr:nvPicPr>
        <xdr:cNvPr id="60" name="Picture 6" descr="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10572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</xdr:row>
      <xdr:rowOff>66675</xdr:rowOff>
    </xdr:from>
    <xdr:to>
      <xdr:col>25</xdr:col>
      <xdr:colOff>304800</xdr:colOff>
      <xdr:row>9</xdr:row>
      <xdr:rowOff>95250</xdr:rowOff>
    </xdr:to>
    <xdr:pic>
      <xdr:nvPicPr>
        <xdr:cNvPr id="61" name="Picture 10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2152650"/>
          <a:ext cx="65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7</xdr:row>
      <xdr:rowOff>123825</xdr:rowOff>
    </xdr:from>
    <xdr:to>
      <xdr:col>25</xdr:col>
      <xdr:colOff>9525</xdr:colOff>
      <xdr:row>8</xdr:row>
      <xdr:rowOff>152400</xdr:rowOff>
    </xdr:to>
    <xdr:pic>
      <xdr:nvPicPr>
        <xdr:cNvPr id="62" name="Picture 9" descr="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87050" y="1952625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342900</xdr:colOff>
      <xdr:row>7</xdr:row>
      <xdr:rowOff>9525</xdr:rowOff>
    </xdr:from>
    <xdr:to>
      <xdr:col>23</xdr:col>
      <xdr:colOff>314325</xdr:colOff>
      <xdr:row>8</xdr:row>
      <xdr:rowOff>19050</xdr:rowOff>
    </xdr:to>
    <xdr:pic>
      <xdr:nvPicPr>
        <xdr:cNvPr id="63" name="Picture 8" descr="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0" y="1838325"/>
          <a:ext cx="676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20</xdr:row>
      <xdr:rowOff>19050</xdr:rowOff>
    </xdr:from>
    <xdr:to>
      <xdr:col>25</xdr:col>
      <xdr:colOff>257175</xdr:colOff>
      <xdr:row>20</xdr:row>
      <xdr:rowOff>190500</xdr:rowOff>
    </xdr:to>
    <xdr:sp>
      <xdr:nvSpPr>
        <xdr:cNvPr id="64" name="AutoShape 209"/>
        <xdr:cNvSpPr>
          <a:spLocks/>
        </xdr:cNvSpPr>
      </xdr:nvSpPr>
      <xdr:spPr>
        <a:xfrm>
          <a:off x="9944100" y="5219700"/>
          <a:ext cx="1666875" cy="171450"/>
        </a:xfrm>
        <a:prstGeom prst="parallelogram">
          <a:avLst>
            <a:gd name="adj" fmla="val -23685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16</xdr:row>
      <xdr:rowOff>0</xdr:rowOff>
    </xdr:from>
    <xdr:to>
      <xdr:col>24</xdr:col>
      <xdr:colOff>104775</xdr:colOff>
      <xdr:row>19</xdr:row>
      <xdr:rowOff>190500</xdr:rowOff>
    </xdr:to>
    <xdr:sp>
      <xdr:nvSpPr>
        <xdr:cNvPr id="65" name="AutoShape 210"/>
        <xdr:cNvSpPr>
          <a:spLocks/>
        </xdr:cNvSpPr>
      </xdr:nvSpPr>
      <xdr:spPr>
        <a:xfrm rot="16200000">
          <a:off x="10610850" y="4171950"/>
          <a:ext cx="495300" cy="9620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17</xdr:row>
      <xdr:rowOff>114300</xdr:rowOff>
    </xdr:from>
    <xdr:to>
      <xdr:col>25</xdr:col>
      <xdr:colOff>66675</xdr:colOff>
      <xdr:row>19</xdr:row>
      <xdr:rowOff>219075</xdr:rowOff>
    </xdr:to>
    <xdr:sp>
      <xdr:nvSpPr>
        <xdr:cNvPr id="66" name="AutoShape 211"/>
        <xdr:cNvSpPr>
          <a:spLocks/>
        </xdr:cNvSpPr>
      </xdr:nvSpPr>
      <xdr:spPr>
        <a:xfrm>
          <a:off x="11153775" y="4543425"/>
          <a:ext cx="266700" cy="6191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18</xdr:row>
      <xdr:rowOff>209550</xdr:rowOff>
    </xdr:from>
    <xdr:to>
      <xdr:col>22</xdr:col>
      <xdr:colOff>209550</xdr:colOff>
      <xdr:row>19</xdr:row>
      <xdr:rowOff>190500</xdr:rowOff>
    </xdr:to>
    <xdr:pic>
      <xdr:nvPicPr>
        <xdr:cNvPr id="67" name="Picture 218" descr="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0731384">
          <a:off x="10220325" y="48958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17</xdr:row>
      <xdr:rowOff>161925</xdr:rowOff>
    </xdr:from>
    <xdr:to>
      <xdr:col>24</xdr:col>
      <xdr:colOff>104775</xdr:colOff>
      <xdr:row>18</xdr:row>
      <xdr:rowOff>123825</xdr:rowOff>
    </xdr:to>
    <xdr:sp>
      <xdr:nvSpPr>
        <xdr:cNvPr id="68" name="Text Box 224"/>
        <xdr:cNvSpPr txBox="1">
          <a:spLocks noChangeArrowheads="1"/>
        </xdr:cNvSpPr>
      </xdr:nvSpPr>
      <xdr:spPr>
        <a:xfrm>
          <a:off x="9934575" y="4591050"/>
          <a:ext cx="1171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･相手艇への抗議</a:t>
          </a:r>
        </a:p>
      </xdr:txBody>
    </xdr:sp>
    <xdr:clientData/>
  </xdr:twoCellAnchor>
  <xdr:twoCellAnchor editAs="oneCell">
    <xdr:from>
      <xdr:col>1</xdr:col>
      <xdr:colOff>95250</xdr:colOff>
      <xdr:row>5</xdr:row>
      <xdr:rowOff>247650</xdr:rowOff>
    </xdr:from>
    <xdr:to>
      <xdr:col>1</xdr:col>
      <xdr:colOff>781050</xdr:colOff>
      <xdr:row>7</xdr:row>
      <xdr:rowOff>0</xdr:rowOff>
    </xdr:to>
    <xdr:pic>
      <xdr:nvPicPr>
        <xdr:cNvPr id="69" name="Picture 8" descr="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562100"/>
          <a:ext cx="685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247650</xdr:rowOff>
    </xdr:from>
    <xdr:to>
      <xdr:col>1</xdr:col>
      <xdr:colOff>733425</xdr:colOff>
      <xdr:row>8</xdr:row>
      <xdr:rowOff>247650</xdr:rowOff>
    </xdr:to>
    <xdr:pic>
      <xdr:nvPicPr>
        <xdr:cNvPr id="70" name="Picture 9" descr="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0764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9</xdr:row>
      <xdr:rowOff>238125</xdr:rowOff>
    </xdr:from>
    <xdr:to>
      <xdr:col>1</xdr:col>
      <xdr:colOff>752475</xdr:colOff>
      <xdr:row>10</xdr:row>
      <xdr:rowOff>247650</xdr:rowOff>
    </xdr:to>
    <xdr:pic>
      <xdr:nvPicPr>
        <xdr:cNvPr id="71" name="Picture 10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81275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16</xdr:row>
      <xdr:rowOff>247650</xdr:rowOff>
    </xdr:from>
    <xdr:to>
      <xdr:col>1</xdr:col>
      <xdr:colOff>781050</xdr:colOff>
      <xdr:row>18</xdr:row>
      <xdr:rowOff>0</xdr:rowOff>
    </xdr:to>
    <xdr:pic>
      <xdr:nvPicPr>
        <xdr:cNvPr id="72" name="Picture 8" descr="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4419600"/>
          <a:ext cx="685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28</xdr:row>
      <xdr:rowOff>238125</xdr:rowOff>
    </xdr:from>
    <xdr:to>
      <xdr:col>1</xdr:col>
      <xdr:colOff>781050</xdr:colOff>
      <xdr:row>29</xdr:row>
      <xdr:rowOff>247650</xdr:rowOff>
    </xdr:to>
    <xdr:pic>
      <xdr:nvPicPr>
        <xdr:cNvPr id="73" name="Picture 8" descr="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7658100"/>
          <a:ext cx="685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18</xdr:row>
      <xdr:rowOff>238125</xdr:rowOff>
    </xdr:from>
    <xdr:to>
      <xdr:col>1</xdr:col>
      <xdr:colOff>714375</xdr:colOff>
      <xdr:row>19</xdr:row>
      <xdr:rowOff>247650</xdr:rowOff>
    </xdr:to>
    <xdr:pic>
      <xdr:nvPicPr>
        <xdr:cNvPr id="74" name="Picture 9" descr="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4924425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30</xdr:row>
      <xdr:rowOff>238125</xdr:rowOff>
    </xdr:from>
    <xdr:to>
      <xdr:col>1</xdr:col>
      <xdr:colOff>714375</xdr:colOff>
      <xdr:row>31</xdr:row>
      <xdr:rowOff>247650</xdr:rowOff>
    </xdr:to>
    <xdr:pic>
      <xdr:nvPicPr>
        <xdr:cNvPr id="75" name="Picture 9" descr="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817245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20</xdr:row>
      <xdr:rowOff>238125</xdr:rowOff>
    </xdr:from>
    <xdr:to>
      <xdr:col>1</xdr:col>
      <xdr:colOff>742950</xdr:colOff>
      <xdr:row>21</xdr:row>
      <xdr:rowOff>247650</xdr:rowOff>
    </xdr:to>
    <xdr:pic>
      <xdr:nvPicPr>
        <xdr:cNvPr id="76" name="Picture 10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438775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32</xdr:row>
      <xdr:rowOff>238125</xdr:rowOff>
    </xdr:from>
    <xdr:to>
      <xdr:col>1</xdr:col>
      <xdr:colOff>733425</xdr:colOff>
      <xdr:row>33</xdr:row>
      <xdr:rowOff>247650</xdr:rowOff>
    </xdr:to>
    <xdr:pic>
      <xdr:nvPicPr>
        <xdr:cNvPr id="77" name="Picture 10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68680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161925</xdr:colOff>
      <xdr:row>18</xdr:row>
      <xdr:rowOff>133350</xdr:rowOff>
    </xdr:from>
    <xdr:to>
      <xdr:col>22</xdr:col>
      <xdr:colOff>342900</xdr:colOff>
      <xdr:row>20</xdr:row>
      <xdr:rowOff>57150</xdr:rowOff>
    </xdr:to>
    <xdr:sp>
      <xdr:nvSpPr>
        <xdr:cNvPr id="78" name="Line 220"/>
        <xdr:cNvSpPr>
          <a:spLocks/>
        </xdr:cNvSpPr>
      </xdr:nvSpPr>
      <xdr:spPr>
        <a:xfrm>
          <a:off x="10458450" y="4819650"/>
          <a:ext cx="180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47"/>
  <sheetViews>
    <sheetView showZeros="0" zoomScale="60" zoomScaleNormal="60" zoomScalePageLayoutView="0" workbookViewId="0" topLeftCell="A1">
      <selection activeCell="D16" sqref="D16"/>
    </sheetView>
  </sheetViews>
  <sheetFormatPr defaultColWidth="9.00390625" defaultRowHeight="13.5"/>
  <cols>
    <col min="1" max="1" width="1.75390625" style="1" customWidth="1"/>
    <col min="2" max="2" width="6.125" style="1" customWidth="1"/>
    <col min="3" max="3" width="8.00390625" style="1" customWidth="1"/>
    <col min="4" max="4" width="18.375" style="1" customWidth="1"/>
    <col min="5" max="5" width="17.00390625" style="1" customWidth="1"/>
    <col min="6" max="6" width="8.125" style="1" customWidth="1"/>
    <col min="7" max="7" width="8.125" style="2" customWidth="1"/>
    <col min="8" max="16" width="6.50390625" style="3" customWidth="1"/>
    <col min="17" max="19" width="8.125" style="3" hidden="1" customWidth="1"/>
    <col min="20" max="22" width="8.125" style="3" customWidth="1"/>
    <col min="23" max="23" width="8.125" style="3" hidden="1" customWidth="1"/>
    <col min="24" max="24" width="8.125" style="2" hidden="1" customWidth="1"/>
    <col min="25" max="26" width="8.125" style="1" hidden="1" customWidth="1"/>
    <col min="27" max="27" width="8.125" style="1" customWidth="1"/>
    <col min="28" max="28" width="8.125" style="3" customWidth="1"/>
    <col min="29" max="30" width="8.125" style="3" hidden="1" customWidth="1"/>
    <col min="31" max="31" width="8.25390625" style="3" customWidth="1"/>
    <col min="32" max="34" width="5.375" style="3" customWidth="1"/>
    <col min="35" max="35" width="8.125" style="3" customWidth="1"/>
    <col min="36" max="16384" width="9.00390625" style="1" customWidth="1"/>
  </cols>
  <sheetData>
    <row r="1" ht="9" customHeight="1" thickBot="1"/>
    <row r="2" spans="2:35" s="4" customFormat="1" ht="26.25" customHeight="1" thickBot="1">
      <c r="B2" s="370" t="s">
        <v>180</v>
      </c>
      <c r="D2" s="5"/>
      <c r="E2" s="5"/>
      <c r="F2" s="5"/>
      <c r="G2" s="6"/>
      <c r="H2" s="7"/>
      <c r="J2" s="8"/>
      <c r="K2" s="8"/>
      <c r="L2" s="8"/>
      <c r="M2" s="8"/>
      <c r="N2" s="7"/>
      <c r="O2" s="8"/>
      <c r="P2" s="8"/>
      <c r="Q2" s="8"/>
      <c r="R2" s="8"/>
      <c r="S2" s="8"/>
      <c r="T2" s="8"/>
      <c r="U2" s="8"/>
      <c r="V2" s="8"/>
      <c r="W2" s="8"/>
      <c r="X2" s="6"/>
      <c r="Y2" s="5"/>
      <c r="Z2" s="5"/>
      <c r="AA2" s="8"/>
      <c r="AF2" s="517" t="s">
        <v>54</v>
      </c>
      <c r="AG2" s="517"/>
      <c r="AH2" s="517"/>
      <c r="AI2" s="517"/>
    </row>
    <row r="3" spans="2:35" ht="18.75" customHeight="1">
      <c r="B3" s="9"/>
      <c r="H3" s="1"/>
      <c r="I3" s="10"/>
      <c r="M3" s="1"/>
      <c r="N3" s="1"/>
      <c r="V3" s="11" t="s">
        <v>163</v>
      </c>
      <c r="W3" s="11"/>
      <c r="AA3" s="3"/>
      <c r="AB3" s="1"/>
      <c r="AC3" s="1"/>
      <c r="AD3" s="1"/>
      <c r="AE3" s="1"/>
      <c r="AF3" s="1"/>
      <c r="AG3" s="1"/>
      <c r="AH3" s="1"/>
      <c r="AI3" s="1"/>
    </row>
    <row r="4" spans="2:35" ht="18.75" customHeight="1">
      <c r="B4" s="12" t="s">
        <v>0</v>
      </c>
      <c r="J4" s="10"/>
      <c r="K4" s="10"/>
      <c r="O4" s="10"/>
      <c r="P4" s="10"/>
      <c r="Q4" s="10"/>
      <c r="R4" s="10"/>
      <c r="S4" s="10"/>
      <c r="T4" s="10"/>
      <c r="AD4" s="1"/>
      <c r="AE4" s="1"/>
      <c r="AF4" s="1"/>
      <c r="AG4" s="1"/>
      <c r="AH4" s="1"/>
      <c r="AI4" s="1"/>
    </row>
    <row r="5" spans="2:29" ht="26.25" customHeight="1" thickBot="1">
      <c r="B5" s="13" t="s">
        <v>153</v>
      </c>
      <c r="D5" s="13" t="s">
        <v>173</v>
      </c>
      <c r="N5" s="8"/>
      <c r="U5" s="14"/>
      <c r="AB5" s="13" t="s">
        <v>1</v>
      </c>
      <c r="AC5" s="8"/>
    </row>
    <row r="6" spans="2:35" ht="18" customHeight="1">
      <c r="B6" s="434" t="s">
        <v>2</v>
      </c>
      <c r="C6" s="435" t="s">
        <v>178</v>
      </c>
      <c r="D6" s="436" t="s">
        <v>3</v>
      </c>
      <c r="E6" s="437" t="s">
        <v>192</v>
      </c>
      <c r="F6" s="435" t="s">
        <v>4</v>
      </c>
      <c r="G6" s="433"/>
      <c r="H6" s="438" t="str">
        <f>G8</f>
        <v>吉田ST</v>
      </c>
      <c r="I6" s="439" t="str">
        <f>G9</f>
        <v>金沢大</v>
      </c>
      <c r="J6" s="439" t="str">
        <f>G10</f>
        <v>関西学</v>
      </c>
      <c r="K6" s="439" t="str">
        <f>G11</f>
        <v>慶応大</v>
      </c>
      <c r="L6" s="439" t="str">
        <f>G12</f>
        <v>東京大</v>
      </c>
      <c r="M6" s="439" t="str">
        <f>G13</f>
        <v>同志社</v>
      </c>
      <c r="N6" s="439" t="str">
        <f>G14</f>
        <v>日本大</v>
      </c>
      <c r="O6" s="439" t="str">
        <f>G15</f>
        <v>日経大</v>
      </c>
      <c r="P6" s="439" t="str">
        <f>G16</f>
        <v>早稲田</v>
      </c>
      <c r="Q6" s="440">
        <f>G17</f>
        <v>0</v>
      </c>
      <c r="R6" s="440">
        <f>G18</f>
        <v>0</v>
      </c>
      <c r="S6" s="441">
        <f>G19</f>
        <v>0</v>
      </c>
      <c r="T6" s="442" t="s">
        <v>30</v>
      </c>
      <c r="U6" s="443" t="s">
        <v>5</v>
      </c>
      <c r="V6" s="444" t="s">
        <v>6</v>
      </c>
      <c r="W6" s="94"/>
      <c r="X6" s="16" t="s">
        <v>3</v>
      </c>
      <c r="Y6" s="17" t="s">
        <v>3</v>
      </c>
      <c r="Z6" s="17" t="s">
        <v>7</v>
      </c>
      <c r="AA6" s="15"/>
      <c r="AB6" s="458" t="s">
        <v>6</v>
      </c>
      <c r="AC6" s="459"/>
      <c r="AD6" s="460" t="s">
        <v>8</v>
      </c>
      <c r="AE6" s="461" t="s">
        <v>192</v>
      </c>
      <c r="AF6" s="518" t="s">
        <v>210</v>
      </c>
      <c r="AG6" s="519"/>
      <c r="AH6" s="520"/>
      <c r="AI6" s="462" t="s">
        <v>4</v>
      </c>
    </row>
    <row r="7" spans="2:35" ht="18" customHeight="1">
      <c r="B7" s="445"/>
      <c r="C7" s="446" t="s">
        <v>9</v>
      </c>
      <c r="D7" s="447" t="s">
        <v>10</v>
      </c>
      <c r="E7" s="448"/>
      <c r="F7" s="449" t="s">
        <v>11</v>
      </c>
      <c r="G7" s="450"/>
      <c r="H7" s="451"/>
      <c r="I7" s="452"/>
      <c r="J7" s="452"/>
      <c r="K7" s="452"/>
      <c r="L7" s="452"/>
      <c r="M7" s="452"/>
      <c r="N7" s="452"/>
      <c r="O7" s="452"/>
      <c r="P7" s="452"/>
      <c r="Q7" s="453"/>
      <c r="R7" s="453"/>
      <c r="S7" s="454"/>
      <c r="T7" s="455"/>
      <c r="U7" s="456"/>
      <c r="V7" s="457" t="s">
        <v>227</v>
      </c>
      <c r="W7" s="18" t="s">
        <v>98</v>
      </c>
      <c r="X7" s="19" t="s">
        <v>12</v>
      </c>
      <c r="Y7" s="20" t="s">
        <v>10</v>
      </c>
      <c r="Z7" s="20"/>
      <c r="AA7" s="15"/>
      <c r="AB7" s="463"/>
      <c r="AC7" s="464"/>
      <c r="AD7" s="465"/>
      <c r="AE7" s="466"/>
      <c r="AF7" s="521"/>
      <c r="AG7" s="522"/>
      <c r="AH7" s="523"/>
      <c r="AI7" s="467" t="s">
        <v>11</v>
      </c>
    </row>
    <row r="8" spans="2:35" ht="26.25" customHeight="1">
      <c r="B8" s="294">
        <v>1</v>
      </c>
      <c r="C8" s="293">
        <v>6</v>
      </c>
      <c r="D8" s="429" t="s">
        <v>193</v>
      </c>
      <c r="E8" s="468" t="s">
        <v>182</v>
      </c>
      <c r="F8" s="424" t="s">
        <v>171</v>
      </c>
      <c r="G8" s="396" t="s">
        <v>181</v>
      </c>
      <c r="H8" s="244">
        <f>IF(ISERROR(VLOOKUP(CONCATENATE($G8," - ",H$6),WLList!$B$12:$D$165,3,FALSE)),"",VLOOKUP(CONCATENATE($G8," - ",H$6),WLList!$B$12:$D$165,3,FALSE))</f>
      </c>
      <c r="I8" s="23">
        <f>IF(ISERROR(VLOOKUP(CONCATENATE($G8," - ",I$6),WLList!$B$12:$D$165,3,FALSE)),"",VLOOKUP(CONCATENATE($G8," - ",I$6),WLList!$B$12:$D$165,3,FALSE))</f>
        <v>0</v>
      </c>
      <c r="J8" s="23">
        <f>IF(ISERROR(VLOOKUP(CONCATENATE($G8," - ",J$6),WLList!$B$12:$D$165,3,FALSE)),"",VLOOKUP(CONCATENATE($G8," - ",J$6),WLList!$B$12:$D$165,3,FALSE))</f>
        <v>0</v>
      </c>
      <c r="K8" s="23">
        <f>IF(ISERROR(VLOOKUP(CONCATENATE($G8," - ",K$6),WLList!$B$12:$D$165,3,FALSE)),"",VLOOKUP(CONCATENATE($G8," - ",K$6),WLList!$B$12:$D$165,3,FALSE))</f>
        <v>0</v>
      </c>
      <c r="L8" s="23">
        <f>IF(ISERROR(VLOOKUP(CONCATENATE($G8," - ",L$6),WLList!$B$12:$D$165,3,FALSE)),"",VLOOKUP(CONCATENATE($G8," - ",L$6),WLList!$B$12:$D$165,3,FALSE))</f>
        <v>0</v>
      </c>
      <c r="M8" s="23">
        <f>IF(ISERROR(VLOOKUP(CONCATENATE($G8," - ",M$6),WLList!$B$12:$D$165,3,FALSE)),"",VLOOKUP(CONCATENATE($G8," - ",M$6),WLList!$B$12:$D$165,3,FALSE))</f>
        <v>0</v>
      </c>
      <c r="N8" s="23">
        <f>IF(ISERROR(VLOOKUP(CONCATENATE($G8," - ",N$6),WLList!$B$12:$D$165,3,FALSE)),"",VLOOKUP(CONCATENATE($G8," - ",N$6),WLList!$B$12:$D$165,3,FALSE))</f>
        <v>0</v>
      </c>
      <c r="O8" s="23">
        <f>IF(ISERROR(VLOOKUP(CONCATENATE($G8," - ",O$6),WLList!$B$12:$D$165,3,FALSE)),"",VLOOKUP(CONCATENATE($G8," - ",O$6),WLList!$B$12:$D$165,3,FALSE))</f>
        <v>0</v>
      </c>
      <c r="P8" s="23">
        <f>IF(ISERROR(VLOOKUP(CONCATENATE($G8," - ",P$6),WLList!$B$12:$D$165,3,FALSE)),"",VLOOKUP(CONCATENATE($G8," - ",P$6),WLList!$B$12:$D$165,3,FALSE))</f>
        <v>0</v>
      </c>
      <c r="Q8" s="23">
        <f>IF(ISERROR(VLOOKUP(CONCATENATE($G8," - ",Q$6),WLList!$B$12:$D$165,3,FALSE)),"",VLOOKUP(CONCATENATE($G8," - ",Q$6),WLList!$B$12:$D$165,3,FALSE))</f>
      </c>
      <c r="R8" s="23">
        <f>IF(ISERROR(VLOOKUP(CONCATENATE($G8," - ",R$6),WLList!$B$12:$D$165,3,FALSE)),"",VLOOKUP(CONCATENATE($G8," - ",R$6),WLList!$B$12:$D$165,3,FALSE))</f>
      </c>
      <c r="S8" s="48">
        <f>IF(ISERROR(VLOOKUP(CONCATENATE($G8," - ",S$6),WLList!$B$12:$D$165,3,FALSE)),"",VLOOKUP(CONCATENATE($G8," - ",S$6),WLList!$B$12:$D$165,3,FALSE))</f>
      </c>
      <c r="T8" s="297"/>
      <c r="U8" s="248">
        <f>COUNTIF(H8:S8,"○")+T8</f>
        <v>0</v>
      </c>
      <c r="V8" s="300"/>
      <c r="W8" s="24" t="str">
        <f>CONCATENATE($W$7,$V8)</f>
        <v>RR</v>
      </c>
      <c r="X8" s="25">
        <f>IF(V8="","",G8)</f>
      </c>
      <c r="Y8" s="26" t="str">
        <f aca="true" t="shared" si="0" ref="Y8:Y19">D8</f>
        <v>吉田工作</v>
      </c>
      <c r="Z8" s="27" t="str">
        <f aca="true" t="shared" si="1" ref="Z8:Z19">F8</f>
        <v>JPNKY7</v>
      </c>
      <c r="AA8" s="15"/>
      <c r="AB8" s="361" t="s">
        <v>13</v>
      </c>
      <c r="AC8" s="330" t="s">
        <v>190</v>
      </c>
      <c r="AD8" s="331" t="e">
        <f aca="true" t="shared" si="2" ref="AD8:AD19">VLOOKUP(AC8,$W$8:$Z$46,2,FALSE)</f>
        <v>#N/A</v>
      </c>
      <c r="AE8" s="404">
        <f>IF(ISERROR(AD8),"",AD8)</f>
      </c>
      <c r="AF8" s="524">
        <f aca="true" t="shared" si="3" ref="AF8:AF19">IF($AE8="","",VLOOKUP($AE8,$X$8:$Z$19,2,FALSE))</f>
      </c>
      <c r="AG8" s="525"/>
      <c r="AH8" s="526"/>
      <c r="AI8" s="280">
        <f aca="true" t="shared" si="4" ref="AI8:AI19">IF($AE8="","",VLOOKUP($AE8,$X$8:$Z$19,3,FALSE))</f>
      </c>
    </row>
    <row r="9" spans="2:35" ht="26.25" customHeight="1">
      <c r="B9" s="95">
        <v>2</v>
      </c>
      <c r="C9" s="403" t="s">
        <v>179</v>
      </c>
      <c r="D9" s="430" t="s">
        <v>195</v>
      </c>
      <c r="E9" s="469" t="s">
        <v>194</v>
      </c>
      <c r="F9" s="425" t="s">
        <v>168</v>
      </c>
      <c r="G9" s="397" t="s">
        <v>155</v>
      </c>
      <c r="H9" s="239">
        <f>IF(ISERROR(VLOOKUP(CONCATENATE($G9," - ",H$6),WLList!$B$12:$D$165,3,FALSE)),"",VLOOKUP(CONCATENATE($G9," - ",H$6),WLList!$B$12:$D$165,3,FALSE))</f>
        <v>0</v>
      </c>
      <c r="I9" s="34">
        <f>IF(ISERROR(VLOOKUP(CONCATENATE($G9," - ",I$6),WLList!$B$12:$D$165,3,FALSE)),"",VLOOKUP(CONCATENATE($G9," - ",I$6),WLList!$B$12:$D$165,3,FALSE))</f>
      </c>
      <c r="J9" s="22">
        <f>IF(ISERROR(VLOOKUP(CONCATENATE($G9," - ",J$6),WLList!$B$12:$D$165,3,FALSE)),"",VLOOKUP(CONCATENATE($G9," - ",J$6),WLList!$B$12:$D$165,3,FALSE))</f>
        <v>0</v>
      </c>
      <c r="K9" s="22">
        <f>IF(ISERROR(VLOOKUP(CONCATENATE($G9," - ",K$6),WLList!$B$12:$D$165,3,FALSE)),"",VLOOKUP(CONCATENATE($G9," - ",K$6),WLList!$B$12:$D$165,3,FALSE))</f>
        <v>0</v>
      </c>
      <c r="L9" s="22">
        <f>IF(ISERROR(VLOOKUP(CONCATENATE($G9," - ",L$6),WLList!$B$12:$D$165,3,FALSE)),"",VLOOKUP(CONCATENATE($G9," - ",L$6),WLList!$B$12:$D$165,3,FALSE))</f>
        <v>0</v>
      </c>
      <c r="M9" s="22">
        <f>IF(ISERROR(VLOOKUP(CONCATENATE($G9," - ",M$6),WLList!$B$12:$D$165,3,FALSE)),"",VLOOKUP(CONCATENATE($G9," - ",M$6),WLList!$B$12:$D$165,3,FALSE))</f>
        <v>0</v>
      </c>
      <c r="N9" s="146">
        <f>IF(ISERROR(VLOOKUP(CONCATENATE($G9," - ",N$6),WLList!$B$12:$D$165,3,FALSE)),"",VLOOKUP(CONCATENATE($G9," - ",N$6),WLList!$B$12:$D$165,3,FALSE))</f>
        <v>0</v>
      </c>
      <c r="O9" s="22">
        <f>IF(ISERROR(VLOOKUP(CONCATENATE($G9," - ",O$6),WLList!$B$12:$D$165,3,FALSE)),"",VLOOKUP(CONCATENATE($G9," - ",O$6),WLList!$B$12:$D$165,3,FALSE))</f>
        <v>0</v>
      </c>
      <c r="P9" s="22">
        <f>IF(ISERROR(VLOOKUP(CONCATENATE($G9," - ",P$6),WLList!$B$12:$D$165,3,FALSE)),"",VLOOKUP(CONCATENATE($G9," - ",P$6),WLList!$B$12:$D$165,3,FALSE))</f>
        <v>0</v>
      </c>
      <c r="Q9" s="22">
        <f>IF(ISERROR(VLOOKUP(CONCATENATE($G9," - ",Q$6),WLList!$B$12:$D$165,3,FALSE)),"",VLOOKUP(CONCATENATE($G9," - ",Q$6),WLList!$B$12:$D$165,3,FALSE))</f>
      </c>
      <c r="R9" s="22">
        <f>IF(ISERROR(VLOOKUP(CONCATENATE($G9," - ",R$6),WLList!$B$12:$D$165,3,FALSE)),"",VLOOKUP(CONCATENATE($G9," - ",R$6),WLList!$B$12:$D$165,3,FALSE))</f>
      </c>
      <c r="S9" s="251">
        <f>IF(ISERROR(VLOOKUP(CONCATENATE($G9," - ",S$6),WLList!$B$12:$D$165,3,FALSE)),"",VLOOKUP(CONCATENATE($G9," - ",S$6),WLList!$B$12:$D$165,3,FALSE))</f>
      </c>
      <c r="T9" s="255"/>
      <c r="U9" s="35">
        <f aca="true" t="shared" si="5" ref="U9:U19">COUNTIF(H9:S9,"○")+T9</f>
        <v>0</v>
      </c>
      <c r="V9" s="260"/>
      <c r="W9" s="36" t="str">
        <f aca="true" t="shared" si="6" ref="W9:W19">CONCATENATE($W$7,$V9)</f>
        <v>RR</v>
      </c>
      <c r="X9" s="37">
        <f aca="true" t="shared" si="7" ref="X9:X19">IF(V9="","",G9)</f>
      </c>
      <c r="Y9" s="38" t="str">
        <f t="shared" si="0"/>
        <v>勝山大輔</v>
      </c>
      <c r="Z9" s="39" t="str">
        <f t="shared" si="1"/>
        <v>JPNDK8</v>
      </c>
      <c r="AA9" s="15"/>
      <c r="AB9" s="362" t="s">
        <v>14</v>
      </c>
      <c r="AC9" s="332" t="s">
        <v>191</v>
      </c>
      <c r="AD9" s="333" t="e">
        <f t="shared" si="2"/>
        <v>#N/A</v>
      </c>
      <c r="AE9" s="405">
        <f aca="true" t="shared" si="8" ref="AE9:AE19">IF(ISERROR(AD9),"",AD9)</f>
      </c>
      <c r="AF9" s="502">
        <f t="shared" si="3"/>
      </c>
      <c r="AG9" s="503"/>
      <c r="AH9" s="504"/>
      <c r="AI9" s="281">
        <f t="shared" si="4"/>
      </c>
    </row>
    <row r="10" spans="2:35" ht="26.25" customHeight="1">
      <c r="B10" s="95">
        <v>3</v>
      </c>
      <c r="C10" s="31" t="s">
        <v>69</v>
      </c>
      <c r="D10" s="430" t="s">
        <v>197</v>
      </c>
      <c r="E10" s="469" t="s">
        <v>196</v>
      </c>
      <c r="F10" s="425" t="s">
        <v>165</v>
      </c>
      <c r="G10" s="397" t="s">
        <v>156</v>
      </c>
      <c r="H10" s="239">
        <f>IF(ISERROR(VLOOKUP(CONCATENATE($G10," - ",H$6),WLList!$B$12:$D$165,3,FALSE)),"",VLOOKUP(CONCATENATE($G10," - ",H$6),WLList!$B$12:$D$165,3,FALSE))</f>
        <v>0</v>
      </c>
      <c r="I10" s="22">
        <f>IF(ISERROR(VLOOKUP(CONCATENATE($G10," - ",I$6),WLList!$B$12:$D$165,3,FALSE)),"",VLOOKUP(CONCATENATE($G10," - ",I$6),WLList!$B$12:$D$165,3,FALSE))</f>
        <v>0</v>
      </c>
      <c r="J10" s="34">
        <f>IF(ISERROR(VLOOKUP(CONCATENATE($G10," - ",J$6),WLList!$B$12:$D$165,3,FALSE)),"",VLOOKUP(CONCATENATE($G10," - ",J$6),WLList!$B$12:$D$165,3,FALSE))</f>
      </c>
      <c r="K10" s="22">
        <f>IF(ISERROR(VLOOKUP(CONCATENATE($G10," - ",K$6),WLList!$B$12:$D$165,3,FALSE)),"",VLOOKUP(CONCATENATE($G10," - ",K$6),WLList!$B$12:$D$165,3,FALSE))</f>
        <v>0</v>
      </c>
      <c r="L10" s="22">
        <f>IF(ISERROR(VLOOKUP(CONCATENATE($G10," - ",L$6),WLList!$B$12:$D$165,3,FALSE)),"",VLOOKUP(CONCATENATE($G10," - ",L$6),WLList!$B$12:$D$165,3,FALSE))</f>
        <v>0</v>
      </c>
      <c r="M10" s="22">
        <f>IF(ISERROR(VLOOKUP(CONCATENATE($G10," - ",M$6),WLList!$B$12:$D$165,3,FALSE)),"",VLOOKUP(CONCATENATE($G10," - ",M$6),WLList!$B$12:$D$165,3,FALSE))</f>
        <v>0</v>
      </c>
      <c r="N10" s="22">
        <f>IF(ISERROR(VLOOKUP(CONCATENATE($G10," - ",N$6),WLList!$B$12:$D$165,3,FALSE)),"",VLOOKUP(CONCATENATE($G10," - ",N$6),WLList!$B$12:$D$165,3,FALSE))</f>
        <v>0</v>
      </c>
      <c r="O10" s="22">
        <f>IF(ISERROR(VLOOKUP(CONCATENATE($G10," - ",O$6),WLList!$B$12:$D$165,3,FALSE)),"",VLOOKUP(CONCATENATE($G10," - ",O$6),WLList!$B$12:$D$165,3,FALSE))</f>
        <v>0</v>
      </c>
      <c r="P10" s="22">
        <f>IF(ISERROR(VLOOKUP(CONCATENATE($G10," - ",P$6),WLList!$B$12:$D$165,3,FALSE)),"",VLOOKUP(CONCATENATE($G10," - ",P$6),WLList!$B$12:$D$165,3,FALSE))</f>
        <v>0</v>
      </c>
      <c r="Q10" s="22">
        <f>IF(ISERROR(VLOOKUP(CONCATENATE($G10," - ",Q$6),WLList!$B$12:$D$165,3,FALSE)),"",VLOOKUP(CONCATENATE($G10," - ",Q$6),WLList!$B$12:$D$165,3,FALSE))</f>
      </c>
      <c r="R10" s="22">
        <f>IF(ISERROR(VLOOKUP(CONCATENATE($G10," - ",R$6),WLList!$B$12:$D$165,3,FALSE)),"",VLOOKUP(CONCATENATE($G10," - ",R$6),WLList!$B$12:$D$165,3,FALSE))</f>
      </c>
      <c r="S10" s="251">
        <f>IF(ISERROR(VLOOKUP(CONCATENATE($G10," - ",S$6),WLList!$B$12:$D$165,3,FALSE)),"",VLOOKUP(CONCATENATE($G10," - ",S$6),WLList!$B$12:$D$165,3,FALSE))</f>
      </c>
      <c r="T10" s="255"/>
      <c r="U10" s="35">
        <f t="shared" si="5"/>
        <v>0</v>
      </c>
      <c r="V10" s="260"/>
      <c r="W10" s="36" t="str">
        <f t="shared" si="6"/>
        <v>RR</v>
      </c>
      <c r="X10" s="37">
        <f t="shared" si="7"/>
      </c>
      <c r="Y10" s="38" t="str">
        <f t="shared" si="0"/>
        <v>西尾将志</v>
      </c>
      <c r="Z10" s="39" t="str">
        <f t="shared" si="1"/>
        <v>JPNMN18</v>
      </c>
      <c r="AA10" s="15"/>
      <c r="AB10" s="362" t="s">
        <v>15</v>
      </c>
      <c r="AC10" s="332" t="s">
        <v>146</v>
      </c>
      <c r="AD10" s="333" t="e">
        <f t="shared" si="2"/>
        <v>#N/A</v>
      </c>
      <c r="AE10" s="405">
        <f t="shared" si="8"/>
      </c>
      <c r="AF10" s="502">
        <f t="shared" si="3"/>
      </c>
      <c r="AG10" s="503"/>
      <c r="AH10" s="504"/>
      <c r="AI10" s="281">
        <f t="shared" si="4"/>
      </c>
    </row>
    <row r="11" spans="2:35" ht="26.25" customHeight="1">
      <c r="B11" s="95">
        <v>4</v>
      </c>
      <c r="C11" s="31" t="s">
        <v>69</v>
      </c>
      <c r="D11" s="430" t="s">
        <v>199</v>
      </c>
      <c r="E11" s="469" t="s">
        <v>198</v>
      </c>
      <c r="F11" s="425" t="s">
        <v>226</v>
      </c>
      <c r="G11" s="397" t="s">
        <v>157</v>
      </c>
      <c r="H11" s="239">
        <f>IF(ISERROR(VLOOKUP(CONCATENATE($G11," - ",H$6),WLList!$B$12:$D$165,3,FALSE)),"",VLOOKUP(CONCATENATE($G11," - ",H$6),WLList!$B$12:$D$165,3,FALSE))</f>
        <v>0</v>
      </c>
      <c r="I11" s="22">
        <f>IF(ISERROR(VLOOKUP(CONCATENATE($G11," - ",I$6),WLList!$B$12:$D$165,3,FALSE)),"",VLOOKUP(CONCATENATE($G11," - ",I$6),WLList!$B$12:$D$165,3,FALSE))</f>
        <v>0</v>
      </c>
      <c r="J11" s="22">
        <f>IF(ISERROR(VLOOKUP(CONCATENATE($G11," - ",J$6),WLList!$B$12:$D$165,3,FALSE)),"",VLOOKUP(CONCATENATE($G11," - ",J$6),WLList!$B$12:$D$165,3,FALSE))</f>
        <v>0</v>
      </c>
      <c r="K11" s="34">
        <f>IF(ISERROR(VLOOKUP(CONCATENATE($G11," - ",K$6),WLList!$B$12:$D$165,3,FALSE)),"",VLOOKUP(CONCATENATE($G11," - ",K$6),WLList!$B$12:$D$165,3,FALSE))</f>
      </c>
      <c r="L11" s="22">
        <f>IF(ISERROR(VLOOKUP(CONCATENATE($G11," - ",L$6),WLList!$B$12:$D$165,3,FALSE)),"",VLOOKUP(CONCATENATE($G11," - ",L$6),WLList!$B$12:$D$165,3,FALSE))</f>
        <v>0</v>
      </c>
      <c r="M11" s="22">
        <f>IF(ISERROR(VLOOKUP(CONCATENATE($G11," - ",M$6),WLList!$B$12:$D$165,3,FALSE)),"",VLOOKUP(CONCATENATE($G11," - ",M$6),WLList!$B$12:$D$165,3,FALSE))</f>
        <v>0</v>
      </c>
      <c r="N11" s="22">
        <f>IF(ISERROR(VLOOKUP(CONCATENATE($G11," - ",N$6),WLList!$B$12:$D$165,3,FALSE)),"",VLOOKUP(CONCATENATE($G11," - ",N$6),WLList!$B$12:$D$165,3,FALSE))</f>
        <v>0</v>
      </c>
      <c r="O11" s="22">
        <f>IF(ISERROR(VLOOKUP(CONCATENATE($G11," - ",O$6),WLList!$B$12:$D$165,3,FALSE)),"",VLOOKUP(CONCATENATE($G11," - ",O$6),WLList!$B$12:$D$165,3,FALSE))</f>
        <v>0</v>
      </c>
      <c r="P11" s="22">
        <f>IF(ISERROR(VLOOKUP(CONCATENATE($G11," - ",P$6),WLList!$B$12:$D$165,3,FALSE)),"",VLOOKUP(CONCATENATE($G11," - ",P$6),WLList!$B$12:$D$165,3,FALSE))</f>
        <v>0</v>
      </c>
      <c r="Q11" s="22">
        <f>IF(ISERROR(VLOOKUP(CONCATENATE($G11," - ",Q$6),WLList!$B$12:$D$165,3,FALSE)),"",VLOOKUP(CONCATENATE($G11," - ",Q$6),WLList!$B$12:$D$165,3,FALSE))</f>
      </c>
      <c r="R11" s="22">
        <f>IF(ISERROR(VLOOKUP(CONCATENATE($G11," - ",R$6),WLList!$B$12:$D$165,3,FALSE)),"",VLOOKUP(CONCATENATE($G11," - ",R$6),WLList!$B$12:$D$165,3,FALSE))</f>
      </c>
      <c r="S11" s="251">
        <f>IF(ISERROR(VLOOKUP(CONCATENATE($G11," - ",S$6),WLList!$B$12:$D$165,3,FALSE)),"",VLOOKUP(CONCATENATE($G11," - ",S$6),WLList!$B$12:$D$165,3,FALSE))</f>
      </c>
      <c r="T11" s="255"/>
      <c r="U11" s="35">
        <f t="shared" si="5"/>
        <v>0</v>
      </c>
      <c r="V11" s="260"/>
      <c r="W11" s="36" t="str">
        <f t="shared" si="6"/>
        <v>RR</v>
      </c>
      <c r="X11" s="37">
        <f t="shared" si="7"/>
      </c>
      <c r="Y11" s="38" t="str">
        <f t="shared" si="0"/>
        <v>田邉裕之</v>
      </c>
      <c r="Z11" s="39" t="str">
        <f t="shared" si="1"/>
        <v>JPNHT12</v>
      </c>
      <c r="AA11" s="15"/>
      <c r="AB11" s="362" t="s">
        <v>16</v>
      </c>
      <c r="AC11" s="332" t="s">
        <v>147</v>
      </c>
      <c r="AD11" s="333" t="e">
        <f t="shared" si="2"/>
        <v>#N/A</v>
      </c>
      <c r="AE11" s="405">
        <f t="shared" si="8"/>
      </c>
      <c r="AF11" s="502">
        <f t="shared" si="3"/>
      </c>
      <c r="AG11" s="503"/>
      <c r="AH11" s="504"/>
      <c r="AI11" s="281">
        <f t="shared" si="4"/>
      </c>
    </row>
    <row r="12" spans="2:35" ht="26.25" customHeight="1">
      <c r="B12" s="95">
        <v>5</v>
      </c>
      <c r="C12" s="31" t="s">
        <v>69</v>
      </c>
      <c r="D12" s="430" t="s">
        <v>201</v>
      </c>
      <c r="E12" s="469" t="s">
        <v>200</v>
      </c>
      <c r="F12" s="425" t="s">
        <v>169</v>
      </c>
      <c r="G12" s="397" t="s">
        <v>158</v>
      </c>
      <c r="H12" s="239">
        <f>IF(ISERROR(VLOOKUP(CONCATENATE($G12," - ",H$6),WLList!$B$12:$D$165,3,FALSE)),"",VLOOKUP(CONCATENATE($G12," - ",H$6),WLList!$B$12:$D$165,3,FALSE))</f>
        <v>0</v>
      </c>
      <c r="I12" s="22">
        <f>IF(ISERROR(VLOOKUP(CONCATENATE($G12," - ",I$6),WLList!$B$12:$D$165,3,FALSE)),"",VLOOKUP(CONCATENATE($G12," - ",I$6),WLList!$B$12:$D$165,3,FALSE))</f>
        <v>0</v>
      </c>
      <c r="J12" s="22">
        <f>IF(ISERROR(VLOOKUP(CONCATENATE($G12," - ",J$6),WLList!$B$12:$D$165,3,FALSE)),"",VLOOKUP(CONCATENATE($G12," - ",J$6),WLList!$B$12:$D$165,3,FALSE))</f>
        <v>0</v>
      </c>
      <c r="K12" s="22">
        <f>IF(ISERROR(VLOOKUP(CONCATENATE($G12," - ",K$6),WLList!$B$12:$D$165,3,FALSE)),"",VLOOKUP(CONCATENATE($G12," - ",K$6),WLList!$B$12:$D$165,3,FALSE))</f>
        <v>0</v>
      </c>
      <c r="L12" s="34">
        <f>IF(ISERROR(VLOOKUP(CONCATENATE($G12," - ",L$6),WLList!$B$12:$D$165,3,FALSE)),"",VLOOKUP(CONCATENATE($G12," - ",L$6),WLList!$B$12:$D$165,3,FALSE))</f>
      </c>
      <c r="M12" s="22">
        <f>IF(ISERROR(VLOOKUP(CONCATENATE($G12," - ",M$6),WLList!$B$12:$D$165,3,FALSE)),"",VLOOKUP(CONCATENATE($G12," - ",M$6),WLList!$B$12:$D$165,3,FALSE))</f>
        <v>0</v>
      </c>
      <c r="N12" s="22">
        <f>IF(ISERROR(VLOOKUP(CONCATENATE($G12," - ",N$6),WLList!$B$12:$D$165,3,FALSE)),"",VLOOKUP(CONCATENATE($G12," - ",N$6),WLList!$B$12:$D$165,3,FALSE))</f>
        <v>0</v>
      </c>
      <c r="O12" s="22">
        <f>IF(ISERROR(VLOOKUP(CONCATENATE($G12," - ",O$6),WLList!$B$12:$D$165,3,FALSE)),"",VLOOKUP(CONCATENATE($G12," - ",O$6),WLList!$B$12:$D$165,3,FALSE))</f>
        <v>0</v>
      </c>
      <c r="P12" s="22">
        <f>IF(ISERROR(VLOOKUP(CONCATENATE($G12," - ",P$6),WLList!$B$12:$D$165,3,FALSE)),"",VLOOKUP(CONCATENATE($G12," - ",P$6),WLList!$B$12:$D$165,3,FALSE))</f>
        <v>0</v>
      </c>
      <c r="Q12" s="22">
        <f>IF(ISERROR(VLOOKUP(CONCATENATE($G12," - ",Q$6),WLList!$B$12:$D$165,3,FALSE)),"",VLOOKUP(CONCATENATE($G12," - ",Q$6),WLList!$B$12:$D$165,3,FALSE))</f>
      </c>
      <c r="R12" s="22">
        <f>IF(ISERROR(VLOOKUP(CONCATENATE($G12," - ",R$6),WLList!$B$12:$D$165,3,FALSE)),"",VLOOKUP(CONCATENATE($G12," - ",R$6),WLList!$B$12:$D$165,3,FALSE))</f>
      </c>
      <c r="S12" s="251">
        <f>IF(ISERROR(VLOOKUP(CONCATENATE($G12," - ",S$6),WLList!$B$12:$D$165,3,FALSE)),"",VLOOKUP(CONCATENATE($G12," - ",S$6),WLList!$B$12:$D$165,3,FALSE))</f>
      </c>
      <c r="T12" s="255"/>
      <c r="U12" s="35">
        <f t="shared" si="5"/>
        <v>0</v>
      </c>
      <c r="V12" s="260"/>
      <c r="W12" s="36" t="str">
        <f t="shared" si="6"/>
        <v>RR</v>
      </c>
      <c r="X12" s="37">
        <f t="shared" si="7"/>
      </c>
      <c r="Y12" s="38" t="str">
        <f t="shared" si="0"/>
        <v>渡辺哲</v>
      </c>
      <c r="Z12" s="39" t="str">
        <f t="shared" si="1"/>
        <v>JPNSW4</v>
      </c>
      <c r="AA12" s="15"/>
      <c r="AB12" s="362" t="s">
        <v>17</v>
      </c>
      <c r="AC12" s="332" t="s">
        <v>187</v>
      </c>
      <c r="AD12" s="333" t="e">
        <f t="shared" si="2"/>
        <v>#N/A</v>
      </c>
      <c r="AE12" s="405">
        <f t="shared" si="8"/>
      </c>
      <c r="AF12" s="502">
        <f t="shared" si="3"/>
      </c>
      <c r="AG12" s="503"/>
      <c r="AH12" s="504"/>
      <c r="AI12" s="281">
        <f t="shared" si="4"/>
      </c>
    </row>
    <row r="13" spans="2:35" ht="26.25" customHeight="1">
      <c r="B13" s="140">
        <v>6</v>
      </c>
      <c r="C13" s="354" t="s">
        <v>69</v>
      </c>
      <c r="D13" s="430" t="s">
        <v>203</v>
      </c>
      <c r="E13" s="470" t="s">
        <v>202</v>
      </c>
      <c r="F13" s="426" t="s">
        <v>166</v>
      </c>
      <c r="G13" s="398" t="s">
        <v>159</v>
      </c>
      <c r="H13" s="240">
        <f>IF(ISERROR(VLOOKUP(CONCATENATE($G13," - ",H$6),WLList!$B$12:$D$165,3,FALSE)),"",VLOOKUP(CONCATENATE($G13," - ",H$6),WLList!$B$12:$D$165,3,FALSE))</f>
        <v>0</v>
      </c>
      <c r="I13" s="141">
        <f>IF(ISERROR(VLOOKUP(CONCATENATE($G13," - ",I$6),WLList!$B$12:$D$165,3,FALSE)),"",VLOOKUP(CONCATENATE($G13," - ",I$6),WLList!$B$12:$D$165,3,FALSE))</f>
        <v>0</v>
      </c>
      <c r="J13" s="141">
        <f>IF(ISERROR(VLOOKUP(CONCATENATE($G13," - ",J$6),WLList!$B$12:$D$165,3,FALSE)),"",VLOOKUP(CONCATENATE($G13," - ",J$6),WLList!$B$12:$D$165,3,FALSE))</f>
        <v>0</v>
      </c>
      <c r="K13" s="141">
        <f>IF(ISERROR(VLOOKUP(CONCATENATE($G13," - ",K$6),WLList!$B$12:$D$165,3,FALSE)),"",VLOOKUP(CONCATENATE($G13," - ",K$6),WLList!$B$12:$D$165,3,FALSE))</f>
        <v>0</v>
      </c>
      <c r="L13" s="141">
        <f>IF(ISERROR(VLOOKUP(CONCATENATE($G13," - ",L$6),WLList!$B$12:$D$165,3,FALSE)),"",VLOOKUP(CONCATENATE($G13," - ",L$6),WLList!$B$12:$D$165,3,FALSE))</f>
        <v>0</v>
      </c>
      <c r="M13" s="147">
        <f>IF(ISERROR(VLOOKUP(CONCATENATE($G13," - ",M$6),WLList!$B$12:$D$165,3,FALSE)),"",VLOOKUP(CONCATENATE($G13," - ",M$6),WLList!$B$12:$D$165,3,FALSE))</f>
      </c>
      <c r="N13" s="141">
        <f>IF(ISERROR(VLOOKUP(CONCATENATE($G13," - ",N$6),WLList!$B$12:$D$165,3,FALSE)),"",VLOOKUP(CONCATENATE($G13," - ",N$6),WLList!$B$12:$D$165,3,FALSE))</f>
        <v>0</v>
      </c>
      <c r="O13" s="141">
        <f>IF(ISERROR(VLOOKUP(CONCATENATE($G13," - ",O$6),WLList!$B$12:$D$165,3,FALSE)),"",VLOOKUP(CONCATENATE($G13," - ",O$6),WLList!$B$12:$D$165,3,FALSE))</f>
        <v>0</v>
      </c>
      <c r="P13" s="141">
        <f>IF(ISERROR(VLOOKUP(CONCATENATE($G13," - ",P$6),WLList!$B$12:$D$165,3,FALSE)),"",VLOOKUP(CONCATENATE($G13," - ",P$6),WLList!$B$12:$D$165,3,FALSE))</f>
        <v>0</v>
      </c>
      <c r="Q13" s="141">
        <f>IF(ISERROR(VLOOKUP(CONCATENATE($G13," - ",Q$6),WLList!$B$12:$D$165,3,FALSE)),"",VLOOKUP(CONCATENATE($G13," - ",Q$6),WLList!$B$12:$D$165,3,FALSE))</f>
      </c>
      <c r="R13" s="141">
        <f>IF(ISERROR(VLOOKUP(CONCATENATE($G13," - ",R$6),WLList!$B$12:$D$165,3,FALSE)),"",VLOOKUP(CONCATENATE($G13," - ",R$6),WLList!$B$12:$D$165,3,FALSE))</f>
      </c>
      <c r="S13" s="252">
        <f>IF(ISERROR(VLOOKUP(CONCATENATE($G13," - ",S$6),WLList!$B$12:$D$165,3,FALSE)),"",VLOOKUP(CONCATENATE($G13," - ",S$6),WLList!$B$12:$D$165,3,FALSE))</f>
      </c>
      <c r="T13" s="256"/>
      <c r="U13" s="142">
        <f t="shared" si="5"/>
        <v>0</v>
      </c>
      <c r="V13" s="261"/>
      <c r="W13" s="36" t="str">
        <f t="shared" si="6"/>
        <v>RR</v>
      </c>
      <c r="X13" s="37">
        <f t="shared" si="7"/>
      </c>
      <c r="Y13" s="38" t="str">
        <f t="shared" si="0"/>
        <v>西村秀樹</v>
      </c>
      <c r="Z13" s="39" t="str">
        <f t="shared" si="1"/>
        <v>JPNHN6</v>
      </c>
      <c r="AA13" s="15"/>
      <c r="AB13" s="363" t="s">
        <v>18</v>
      </c>
      <c r="AC13" s="356" t="s">
        <v>188</v>
      </c>
      <c r="AD13" s="357" t="e">
        <f t="shared" si="2"/>
        <v>#N/A</v>
      </c>
      <c r="AE13" s="406">
        <f t="shared" si="8"/>
      </c>
      <c r="AF13" s="527">
        <f t="shared" si="3"/>
      </c>
      <c r="AG13" s="528"/>
      <c r="AH13" s="529"/>
      <c r="AI13" s="282">
        <f t="shared" si="4"/>
      </c>
    </row>
    <row r="14" spans="2:35" ht="26.25" customHeight="1">
      <c r="B14" s="143">
        <v>7</v>
      </c>
      <c r="C14" s="355" t="s">
        <v>69</v>
      </c>
      <c r="D14" s="431" t="s">
        <v>205</v>
      </c>
      <c r="E14" s="471" t="s">
        <v>204</v>
      </c>
      <c r="F14" s="427" t="s">
        <v>170</v>
      </c>
      <c r="G14" s="400" t="s">
        <v>160</v>
      </c>
      <c r="H14" s="241">
        <f>IF(ISERROR(VLOOKUP(CONCATENATE($G14," - ",H$6),WLList!$B$12:$D$165,3,FALSE)),"",VLOOKUP(CONCATENATE($G14," - ",H$6),WLList!$B$12:$D$165,3,FALSE))</f>
        <v>0</v>
      </c>
      <c r="I14" s="144">
        <f>IF(ISERROR(VLOOKUP(CONCATENATE($G14," - ",I$6),WLList!$B$12:$D$165,3,FALSE)),"",VLOOKUP(CONCATENATE($G14," - ",I$6),WLList!$B$12:$D$165,3,FALSE))</f>
        <v>0</v>
      </c>
      <c r="J14" s="144">
        <f>IF(ISERROR(VLOOKUP(CONCATENATE($G14," - ",J$6),WLList!$B$12:$D$165,3,FALSE)),"",VLOOKUP(CONCATENATE($G14," - ",J$6),WLList!$B$12:$D$165,3,FALSE))</f>
        <v>0</v>
      </c>
      <c r="K14" s="144">
        <f>IF(ISERROR(VLOOKUP(CONCATENATE($G14," - ",K$6),WLList!$B$12:$D$165,3,FALSE)),"",VLOOKUP(CONCATENATE($G14," - ",K$6),WLList!$B$12:$D$165,3,FALSE))</f>
        <v>0</v>
      </c>
      <c r="L14" s="144">
        <f>IF(ISERROR(VLOOKUP(CONCATENATE($G14," - ",L$6),WLList!$B$12:$D$165,3,FALSE)),"",VLOOKUP(CONCATENATE($G14," - ",L$6),WLList!$B$12:$D$165,3,FALSE))</f>
        <v>0</v>
      </c>
      <c r="M14" s="144">
        <f>IF(ISERROR(VLOOKUP(CONCATENATE($G14," - ",M$6),WLList!$B$12:$D$165,3,FALSE)),"",VLOOKUP(CONCATENATE($G14," - ",M$6),WLList!$B$12:$D$165,3,FALSE))</f>
        <v>0</v>
      </c>
      <c r="N14" s="148">
        <f>IF(ISERROR(VLOOKUP(CONCATENATE($G14," - ",N$6),WLList!$B$12:$D$165,3,FALSE)),"",VLOOKUP(CONCATENATE($G14," - ",N$6),WLList!$B$12:$D$165,3,FALSE))</f>
      </c>
      <c r="O14" s="144">
        <f>IF(ISERROR(VLOOKUP(CONCATENATE($G14," - ",O$6),WLList!$B$12:$D$165,3,FALSE)),"",VLOOKUP(CONCATENATE($G14," - ",O$6),WLList!$B$12:$D$165,3,FALSE))</f>
        <v>0</v>
      </c>
      <c r="P14" s="144">
        <f>IF(ISERROR(VLOOKUP(CONCATENATE($G14," - ",P$6),WLList!$B$12:$D$165,3,FALSE)),"",VLOOKUP(CONCATENATE($G14," - ",P$6),WLList!$B$12:$D$165,3,FALSE))</f>
        <v>0</v>
      </c>
      <c r="Q14" s="144">
        <f>IF(ISERROR(VLOOKUP(CONCATENATE($G14," - ",Q$6),WLList!$B$12:$D$165,3,FALSE)),"",VLOOKUP(CONCATENATE($G14," - ",Q$6),WLList!$B$12:$D$165,3,FALSE))</f>
      </c>
      <c r="R14" s="144">
        <f>IF(ISERROR(VLOOKUP(CONCATENATE($G14," - ",R$6),WLList!$B$12:$D$165,3,FALSE)),"",VLOOKUP(CONCATENATE($G14," - ",R$6),WLList!$B$12:$D$165,3,FALSE))</f>
      </c>
      <c r="S14" s="253">
        <f>IF(ISERROR(VLOOKUP(CONCATENATE($G14," - ",S$6),WLList!$B$12:$D$165,3,FALSE)),"",VLOOKUP(CONCATENATE($G14," - ",S$6),WLList!$B$12:$D$165,3,FALSE))</f>
      </c>
      <c r="T14" s="257"/>
      <c r="U14" s="145">
        <f t="shared" si="5"/>
        <v>0</v>
      </c>
      <c r="V14" s="262"/>
      <c r="W14" s="36" t="str">
        <f t="shared" si="6"/>
        <v>RR</v>
      </c>
      <c r="X14" s="37">
        <f t="shared" si="7"/>
      </c>
      <c r="Y14" s="38" t="str">
        <f t="shared" si="0"/>
        <v>小又友和</v>
      </c>
      <c r="Z14" s="39" t="str">
        <f t="shared" si="1"/>
        <v>JPNTK20</v>
      </c>
      <c r="AA14" s="15"/>
      <c r="AB14" s="364" t="s">
        <v>19</v>
      </c>
      <c r="AC14" s="358" t="s">
        <v>189</v>
      </c>
      <c r="AD14" s="359" t="e">
        <f t="shared" si="2"/>
        <v>#N/A</v>
      </c>
      <c r="AE14" s="407">
        <f t="shared" si="8"/>
      </c>
      <c r="AF14" s="530">
        <f t="shared" si="3"/>
      </c>
      <c r="AG14" s="531"/>
      <c r="AH14" s="532"/>
      <c r="AI14" s="283">
        <f t="shared" si="4"/>
      </c>
    </row>
    <row r="15" spans="2:35" ht="26.25" customHeight="1">
      <c r="B15" s="95">
        <v>8</v>
      </c>
      <c r="C15" s="31" t="s">
        <v>69</v>
      </c>
      <c r="D15" s="430" t="s">
        <v>207</v>
      </c>
      <c r="E15" s="469" t="s">
        <v>206</v>
      </c>
      <c r="F15" s="425" t="s">
        <v>164</v>
      </c>
      <c r="G15" s="397" t="s">
        <v>161</v>
      </c>
      <c r="H15" s="239">
        <f>IF(ISERROR(VLOOKUP(CONCATENATE($G15," - ",H$6),WLList!$B$12:$D$165,3,FALSE)),"",VLOOKUP(CONCATENATE($G15," - ",H$6),WLList!$B$12:$D$165,3,FALSE))</f>
        <v>0</v>
      </c>
      <c r="I15" s="22">
        <f>IF(ISERROR(VLOOKUP(CONCATENATE($G15," - ",I$6),WLList!$B$12:$D$165,3,FALSE)),"",VLOOKUP(CONCATENATE($G15," - ",I$6),WLList!$B$12:$D$165,3,FALSE))</f>
        <v>0</v>
      </c>
      <c r="J15" s="22">
        <f>IF(ISERROR(VLOOKUP(CONCATENATE($G15," - ",J$6),WLList!$B$12:$D$165,3,FALSE)),"",VLOOKUP(CONCATENATE($G15," - ",J$6),WLList!$B$12:$D$165,3,FALSE))</f>
        <v>0</v>
      </c>
      <c r="K15" s="22">
        <f>IF(ISERROR(VLOOKUP(CONCATENATE($G15," - ",K$6),WLList!$B$12:$D$165,3,FALSE)),"",VLOOKUP(CONCATENATE($G15," - ",K$6),WLList!$B$12:$D$165,3,FALSE))</f>
        <v>0</v>
      </c>
      <c r="L15" s="22">
        <f>IF(ISERROR(VLOOKUP(CONCATENATE($G15," - ",L$6),WLList!$B$12:$D$165,3,FALSE)),"",VLOOKUP(CONCATENATE($G15," - ",L$6),WLList!$B$12:$D$165,3,FALSE))</f>
        <v>0</v>
      </c>
      <c r="M15" s="22">
        <f>IF(ISERROR(VLOOKUP(CONCATENATE($G15," - ",M$6),WLList!$B$12:$D$165,3,FALSE)),"",VLOOKUP(CONCATENATE($G15," - ",M$6),WLList!$B$12:$D$165,3,FALSE))</f>
        <v>0</v>
      </c>
      <c r="N15" s="22">
        <f>IF(ISERROR(VLOOKUP(CONCATENATE($G15," - ",N$6),WLList!$B$12:$D$165,3,FALSE)),"",VLOOKUP(CONCATENATE($G15," - ",N$6),WLList!$B$12:$D$165,3,FALSE))</f>
        <v>0</v>
      </c>
      <c r="O15" s="34">
        <f>IF(ISERROR(VLOOKUP(CONCATENATE($G15," - ",O$6),WLList!$B$12:$D$165,3,FALSE)),"",VLOOKUP(CONCATENATE($G15," - ",O$6),WLList!$B$12:$D$165,3,FALSE))</f>
      </c>
      <c r="P15" s="22">
        <f>IF(ISERROR(VLOOKUP(CONCATENATE($G15," - ",P$6),WLList!$B$12:$D$165,3,FALSE)),"",VLOOKUP(CONCATENATE($G15," - ",P$6),WLList!$B$12:$D$165,3,FALSE))</f>
        <v>0</v>
      </c>
      <c r="Q15" s="22">
        <f>IF(ISERROR(VLOOKUP(CONCATENATE($G15," - ",Q$6),WLList!$B$12:$D$165,3,FALSE)),"",VLOOKUP(CONCATENATE($G15," - ",Q$6),WLList!$B$12:$D$165,3,FALSE))</f>
      </c>
      <c r="R15" s="22">
        <f>IF(ISERROR(VLOOKUP(CONCATENATE($G15," - ",R$6),WLList!$B$12:$D$165,3,FALSE)),"",VLOOKUP(CONCATENATE($G15," - ",R$6),WLList!$B$12:$D$165,3,FALSE))</f>
      </c>
      <c r="S15" s="251">
        <f>IF(ISERROR(VLOOKUP(CONCATENATE($G15," - ",S$6),WLList!$B$12:$D$165,3,FALSE)),"",VLOOKUP(CONCATENATE($G15," - ",S$6),WLList!$B$12:$D$165,3,FALSE))</f>
      </c>
      <c r="T15" s="255"/>
      <c r="U15" s="35">
        <f>COUNTIF(H15:S15,"○")+T15</f>
        <v>0</v>
      </c>
      <c r="V15" s="260"/>
      <c r="W15" s="36" t="str">
        <f t="shared" si="6"/>
        <v>RR</v>
      </c>
      <c r="X15" s="37">
        <f>IF(V15="","",G15)</f>
      </c>
      <c r="Y15" s="38" t="str">
        <f>D15</f>
        <v>徳重エリカ</v>
      </c>
      <c r="Z15" s="39" t="str">
        <f>F15</f>
        <v>JPNET5</v>
      </c>
      <c r="AA15" s="15"/>
      <c r="AB15" s="364" t="s">
        <v>20</v>
      </c>
      <c r="AC15" s="358" t="s">
        <v>150</v>
      </c>
      <c r="AD15" s="359" t="e">
        <f t="shared" si="2"/>
        <v>#N/A</v>
      </c>
      <c r="AE15" s="407">
        <f>IF(ISERROR(AD15),"",AD15)</f>
      </c>
      <c r="AF15" s="530">
        <f t="shared" si="3"/>
      </c>
      <c r="AG15" s="531"/>
      <c r="AH15" s="532"/>
      <c r="AI15" s="283">
        <f t="shared" si="4"/>
      </c>
    </row>
    <row r="16" spans="2:35" ht="26.25" customHeight="1" thickBot="1">
      <c r="B16" s="96">
        <v>9</v>
      </c>
      <c r="C16" s="97" t="s">
        <v>69</v>
      </c>
      <c r="D16" s="432" t="s">
        <v>209</v>
      </c>
      <c r="E16" s="472" t="s">
        <v>208</v>
      </c>
      <c r="F16" s="428" t="s">
        <v>167</v>
      </c>
      <c r="G16" s="399" t="s">
        <v>162</v>
      </c>
      <c r="H16" s="277">
        <f>IF(ISERROR(VLOOKUP(CONCATENATE($G16," - ",H$6),WLList!$B$12:$D$165,3,FALSE)),"",VLOOKUP(CONCATENATE($G16," - ",H$6),WLList!$B$12:$D$165,3,FALSE))</f>
        <v>0</v>
      </c>
      <c r="I16" s="271">
        <f>IF(ISERROR(VLOOKUP(CONCATENATE($G16," - ",I$6),WLList!$B$12:$D$165,3,FALSE)),"",VLOOKUP(CONCATENATE($G16," - ",I$6),WLList!$B$12:$D$165,3,FALSE))</f>
        <v>0</v>
      </c>
      <c r="J16" s="271">
        <f>IF(ISERROR(VLOOKUP(CONCATENATE($G16," - ",J$6),WLList!$B$12:$D$165,3,FALSE)),"",VLOOKUP(CONCATENATE($G16," - ",J$6),WLList!$B$12:$D$165,3,FALSE))</f>
        <v>0</v>
      </c>
      <c r="K16" s="271">
        <f>IF(ISERROR(VLOOKUP(CONCATENATE($G16," - ",K$6),WLList!$B$12:$D$165,3,FALSE)),"",VLOOKUP(CONCATENATE($G16," - ",K$6),WLList!$B$12:$D$165,3,FALSE))</f>
        <v>0</v>
      </c>
      <c r="L16" s="271">
        <f>IF(ISERROR(VLOOKUP(CONCATENATE($G16," - ",L$6),WLList!$B$12:$D$165,3,FALSE)),"",VLOOKUP(CONCATENATE($G16," - ",L$6),WLList!$B$12:$D$165,3,FALSE))</f>
        <v>0</v>
      </c>
      <c r="M16" s="271">
        <f>IF(ISERROR(VLOOKUP(CONCATENATE($G16," - ",M$6),WLList!$B$12:$D$165,3,FALSE)),"",VLOOKUP(CONCATENATE($G16," - ",M$6),WLList!$B$12:$D$165,3,FALSE))</f>
        <v>0</v>
      </c>
      <c r="N16" s="271">
        <f>IF(ISERROR(VLOOKUP(CONCATENATE($G16," - ",N$6),WLList!$B$12:$D$165,3,FALSE)),"",VLOOKUP(CONCATENATE($G16," - ",N$6),WLList!$B$12:$D$165,3,FALSE))</f>
        <v>0</v>
      </c>
      <c r="O16" s="271">
        <f>IF(ISERROR(VLOOKUP(CONCATENATE($G16," - ",O$6),WLList!$B$12:$D$165,3,FALSE)),"",VLOOKUP(CONCATENATE($G16," - ",O$6),WLList!$B$12:$D$165,3,FALSE))</f>
        <v>0</v>
      </c>
      <c r="P16" s="360">
        <f>IF(ISERROR(VLOOKUP(CONCATENATE($G16," - ",P$6),WLList!$B$12:$D$165,3,FALSE)),"",VLOOKUP(CONCATENATE($G16," - ",P$6),WLList!$B$12:$D$165,3,FALSE))</f>
      </c>
      <c r="Q16" s="271">
        <f>IF(ISERROR(VLOOKUP(CONCATENATE($G16," - ",Q$6),WLList!$B$12:$D$165,3,FALSE)),"",VLOOKUP(CONCATENATE($G16," - ",Q$6),WLList!$B$12:$D$165,3,FALSE))</f>
      </c>
      <c r="R16" s="271">
        <f>IF(ISERROR(VLOOKUP(CONCATENATE($G16," - ",R$6),WLList!$B$12:$D$165,3,FALSE)),"",VLOOKUP(CONCATENATE($G16," - ",R$6),WLList!$B$12:$D$165,3,FALSE))</f>
      </c>
      <c r="S16" s="325">
        <f>IF(ISERROR(VLOOKUP(CONCATENATE($G16," - ",S$6),WLList!$B$12:$D$165,3,FALSE)),"",VLOOKUP(CONCATENATE($G16," - ",S$6),WLList!$B$12:$D$165,3,FALSE))</f>
      </c>
      <c r="T16" s="274"/>
      <c r="U16" s="259">
        <f>COUNTIF(H16:S16,"○")+T16</f>
        <v>0</v>
      </c>
      <c r="V16" s="263"/>
      <c r="W16" s="36" t="str">
        <f t="shared" si="6"/>
        <v>RR</v>
      </c>
      <c r="X16" s="37">
        <f>IF(V16="","",G16)</f>
      </c>
      <c r="Y16" s="38" t="str">
        <f>D16</f>
        <v>横田敏一</v>
      </c>
      <c r="Z16" s="39" t="str">
        <f>F16</f>
        <v>JPNTY18</v>
      </c>
      <c r="AA16" s="15"/>
      <c r="AB16" s="365" t="s">
        <v>21</v>
      </c>
      <c r="AC16" s="366" t="s">
        <v>151</v>
      </c>
      <c r="AD16" s="367" t="e">
        <f t="shared" si="2"/>
        <v>#N/A</v>
      </c>
      <c r="AE16" s="408">
        <f>IF(ISERROR(AD16),"",AD16)</f>
      </c>
      <c r="AF16" s="533">
        <f t="shared" si="3"/>
      </c>
      <c r="AG16" s="534"/>
      <c r="AH16" s="535"/>
      <c r="AI16" s="368">
        <f t="shared" si="4"/>
      </c>
    </row>
    <row r="17" spans="2:35" ht="26.25" customHeight="1" hidden="1">
      <c r="B17" s="315">
        <v>10</v>
      </c>
      <c r="C17" s="316"/>
      <c r="D17" s="317"/>
      <c r="E17" s="318"/>
      <c r="F17" s="319"/>
      <c r="G17" s="320"/>
      <c r="H17" s="321">
        <f>IF(ISERROR(VLOOKUP(CONCATENATE($G17," - ",H$6),WLList!$B$12:$D$165,3,FALSE)),"",VLOOKUP(CONCATENATE($G17," - ",H$6),WLList!$B$12:$D$165,3,FALSE))</f>
      </c>
      <c r="I17" s="266">
        <f>IF(ISERROR(VLOOKUP(CONCATENATE($G17," - ",I$6),WLList!$B$12:$D$165,3,FALSE)),"",VLOOKUP(CONCATENATE($G17," - ",I$6),WLList!$B$12:$D$165,3,FALSE))</f>
      </c>
      <c r="J17" s="266">
        <f>IF(ISERROR(VLOOKUP(CONCATENATE($G17," - ",J$6),WLList!$B$12:$D$165,3,FALSE)),"",VLOOKUP(CONCATENATE($G17," - ",J$6),WLList!$B$12:$D$165,3,FALSE))</f>
      </c>
      <c r="K17" s="266">
        <f>IF(ISERROR(VLOOKUP(CONCATENATE($G17," - ",K$6),WLList!$B$12:$D$165,3,FALSE)),"",VLOOKUP(CONCATENATE($G17," - ",K$6),WLList!$B$12:$D$165,3,FALSE))</f>
      </c>
      <c r="L17" s="266">
        <f>IF(ISERROR(VLOOKUP(CONCATENATE($G17," - ",L$6),WLList!$B$12:$D$165,3,FALSE)),"",VLOOKUP(CONCATENATE($G17," - ",L$6),WLList!$B$12:$D$165,3,FALSE))</f>
      </c>
      <c r="M17" s="266">
        <f>IF(ISERROR(VLOOKUP(CONCATENATE($G17," - ",M$6),WLList!$B$12:$D$165,3,FALSE)),"",VLOOKUP(CONCATENATE($G17," - ",M$6),WLList!$B$12:$D$165,3,FALSE))</f>
      </c>
      <c r="N17" s="266">
        <f>IF(ISERROR(VLOOKUP(CONCATENATE($G17," - ",N$6),WLList!$B$12:$D$165,3,FALSE)),"",VLOOKUP(CONCATENATE($G17," - ",N$6),WLList!$B$12:$D$165,3,FALSE))</f>
      </c>
      <c r="O17" s="266">
        <f>IF(ISERROR(VLOOKUP(CONCATENATE($G17," - ",O$6),WLList!$B$12:$D$165,3,FALSE)),"",VLOOKUP(CONCATENATE($G17," - ",O$6),WLList!$B$12:$D$165,3,FALSE))</f>
      </c>
      <c r="P17" s="266">
        <f>IF(ISERROR(VLOOKUP(CONCATENATE($G17," - ",P$6),WLList!$B$12:$D$165,3,FALSE)),"",VLOOKUP(CONCATENATE($G17," - ",P$6),WLList!$B$12:$D$165,3,FALSE))</f>
      </c>
      <c r="Q17" s="322">
        <f>IF(ISERROR(VLOOKUP(CONCATENATE($G17," - ",Q$6),WLList!$B$12:$D$165,3,FALSE)),"",VLOOKUP(CONCATENATE($G17," - ",Q$6),WLList!$B$12:$D$165,3,FALSE))</f>
      </c>
      <c r="R17" s="266">
        <f>IF(ISERROR(VLOOKUP(CONCATENATE($G17," - ",R$6),WLList!$B$12:$D$165,3,FALSE)),"",VLOOKUP(CONCATENATE($G17," - ",R$6),WLList!$B$12:$D$165,3,FALSE))</f>
      </c>
      <c r="S17" s="267">
        <f>IF(ISERROR(VLOOKUP(CONCATENATE($G17," - ",S$6),WLList!$B$12:$D$165,3,FALSE)),"",VLOOKUP(CONCATENATE($G17," - ",S$6),WLList!$B$12:$D$165,3,FALSE))</f>
      </c>
      <c r="T17" s="323"/>
      <c r="U17" s="248">
        <f t="shared" si="5"/>
        <v>0</v>
      </c>
      <c r="V17" s="324"/>
      <c r="W17" s="36" t="str">
        <f t="shared" si="6"/>
        <v>RR</v>
      </c>
      <c r="X17" s="37">
        <f>IF(V17="","",G17)</f>
      </c>
      <c r="Y17" s="38">
        <f>D17</f>
        <v>0</v>
      </c>
      <c r="Z17" s="39">
        <f>F17</f>
        <v>0</v>
      </c>
      <c r="AA17" s="15"/>
      <c r="AB17" s="326" t="s">
        <v>31</v>
      </c>
      <c r="AC17" s="327" t="s">
        <v>88</v>
      </c>
      <c r="AD17" s="328" t="e">
        <f t="shared" si="2"/>
        <v>#N/A</v>
      </c>
      <c r="AE17" s="328">
        <f>IF(ISERROR(AD17),"",AD17)</f>
      </c>
      <c r="AF17" s="329">
        <f t="shared" si="3"/>
      </c>
      <c r="AG17" s="369"/>
      <c r="AH17" s="369"/>
      <c r="AI17" s="319">
        <f t="shared" si="4"/>
      </c>
    </row>
    <row r="18" spans="2:35" ht="26.25" customHeight="1" hidden="1">
      <c r="B18" s="95">
        <v>11</v>
      </c>
      <c r="C18" s="31"/>
      <c r="D18" s="32"/>
      <c r="E18" s="237"/>
      <c r="F18" s="33"/>
      <c r="G18" s="242"/>
      <c r="H18" s="239">
        <f>IF(ISERROR(VLOOKUP(CONCATENATE($G18," - ",H$6),WLList!$B$12:$D$165,3,FALSE)),"",VLOOKUP(CONCATENATE($G18," - ",H$6),WLList!$B$12:$D$165,3,FALSE))</f>
      </c>
      <c r="I18" s="22">
        <f>IF(ISERROR(VLOOKUP(CONCATENATE($G18," - ",I$6),WLList!$B$12:$D$165,3,FALSE)),"",VLOOKUP(CONCATENATE($G18," - ",I$6),WLList!$B$12:$D$165,3,FALSE))</f>
      </c>
      <c r="J18" s="22">
        <f>IF(ISERROR(VLOOKUP(CONCATENATE($G18," - ",J$6),WLList!$B$12:$D$165,3,FALSE)),"",VLOOKUP(CONCATENATE($G18," - ",J$6),WLList!$B$12:$D$165,3,FALSE))</f>
      </c>
      <c r="K18" s="22">
        <f>IF(ISERROR(VLOOKUP(CONCATENATE($G18," - ",K$6),WLList!$B$12:$D$165,3,FALSE)),"",VLOOKUP(CONCATENATE($G18," - ",K$6),WLList!$B$12:$D$165,3,FALSE))</f>
      </c>
      <c r="L18" s="22">
        <f>IF(ISERROR(VLOOKUP(CONCATENATE($G18," - ",L$6),WLList!$B$12:$D$165,3,FALSE)),"",VLOOKUP(CONCATENATE($G18," - ",L$6),WLList!$B$12:$D$165,3,FALSE))</f>
      </c>
      <c r="M18" s="22">
        <f>IF(ISERROR(VLOOKUP(CONCATENATE($G18," - ",M$6),WLList!$B$12:$D$165,3,FALSE)),"",VLOOKUP(CONCATENATE($G18," - ",M$6),WLList!$B$12:$D$165,3,FALSE))</f>
      </c>
      <c r="N18" s="22">
        <f>IF(ISERROR(VLOOKUP(CONCATENATE($G18," - ",N$6),WLList!$B$12:$D$165,3,FALSE)),"",VLOOKUP(CONCATENATE($G18," - ",N$6),WLList!$B$12:$D$165,3,FALSE))</f>
      </c>
      <c r="O18" s="22">
        <f>IF(ISERROR(VLOOKUP(CONCATENATE($G18," - ",O$6),WLList!$B$12:$D$165,3,FALSE)),"",VLOOKUP(CONCATENATE($G18," - ",O$6),WLList!$B$12:$D$165,3,FALSE))</f>
      </c>
      <c r="P18" s="22">
        <f>IF(ISERROR(VLOOKUP(CONCATENATE($G18," - ",P$6),WLList!$B$12:$D$165,3,FALSE)),"",VLOOKUP(CONCATENATE($G18," - ",P$6),WLList!$B$12:$D$165,3,FALSE))</f>
      </c>
      <c r="Q18" s="22">
        <f>IF(ISERROR(VLOOKUP(CONCATENATE($G18," - ",Q$6),WLList!$B$12:$D$165,3,FALSE)),"",VLOOKUP(CONCATENATE($G18," - ",Q$6),WLList!$B$12:$D$165,3,FALSE))</f>
      </c>
      <c r="R18" s="40">
        <f>IF(ISERROR(VLOOKUP(CONCATENATE($G18," - ",R$6),WLList!$B$12:$D$165,3,FALSE)),"",VLOOKUP(CONCATENATE($G18," - ",R$6),WLList!$B$12:$D$165,3,FALSE))</f>
      </c>
      <c r="S18" s="251">
        <f>IF(ISERROR(VLOOKUP(CONCATENATE($G18," - ",S$6),WLList!$B$12:$D$165,3,FALSE)),"",VLOOKUP(CONCATENATE($G18," - ",S$6),WLList!$B$12:$D$165,3,FALSE))</f>
      </c>
      <c r="T18" s="255"/>
      <c r="U18" s="35">
        <f t="shared" si="5"/>
        <v>0</v>
      </c>
      <c r="V18" s="260"/>
      <c r="W18" s="36" t="str">
        <f t="shared" si="6"/>
        <v>RR</v>
      </c>
      <c r="X18" s="37">
        <f t="shared" si="7"/>
      </c>
      <c r="Y18" s="38">
        <f t="shared" si="0"/>
        <v>0</v>
      </c>
      <c r="Z18" s="39">
        <f t="shared" si="1"/>
        <v>0</v>
      </c>
      <c r="AA18" s="15"/>
      <c r="AB18" s="28" t="s">
        <v>32</v>
      </c>
      <c r="AC18" s="29" t="s">
        <v>89</v>
      </c>
      <c r="AD18" s="30" t="e">
        <f t="shared" si="2"/>
        <v>#N/A</v>
      </c>
      <c r="AE18" s="30">
        <f t="shared" si="8"/>
      </c>
      <c r="AF18" s="314">
        <f t="shared" si="3"/>
      </c>
      <c r="AG18" s="369"/>
      <c r="AH18" s="369"/>
      <c r="AI18" s="33">
        <f t="shared" si="4"/>
      </c>
    </row>
    <row r="19" spans="2:35" ht="26.25" customHeight="1" hidden="1" thickBot="1">
      <c r="B19" s="96">
        <v>12</v>
      </c>
      <c r="C19" s="97"/>
      <c r="D19" s="98"/>
      <c r="E19" s="238"/>
      <c r="F19" s="99"/>
      <c r="G19" s="243"/>
      <c r="H19" s="245">
        <f>IF(ISERROR(VLOOKUP(CONCATENATE($G19," - ",H$6),WLList!$B$12:$D$165,3,FALSE)),"",VLOOKUP(CONCATENATE($G19," - ",H$6),WLList!$B$12:$D$165,3,FALSE))</f>
      </c>
      <c r="I19" s="246">
        <f>IF(ISERROR(VLOOKUP(CONCATENATE($G19," - ",I$6),WLList!$B$12:$D$165,3,FALSE)),"",VLOOKUP(CONCATENATE($G19," - ",I$6),WLList!$B$12:$D$165,3,FALSE))</f>
      </c>
      <c r="J19" s="246">
        <f>IF(ISERROR(VLOOKUP(CONCATENATE($G19," - ",J$6),WLList!$B$12:$D$165,3,FALSE)),"",VLOOKUP(CONCATENATE($G19," - ",J$6),WLList!$B$12:$D$165,3,FALSE))</f>
      </c>
      <c r="K19" s="246">
        <f>IF(ISERROR(VLOOKUP(CONCATENATE($G19," - ",K$6),WLList!$B$12:$D$165,3,FALSE)),"",VLOOKUP(CONCATENATE($G19," - ",K$6),WLList!$B$12:$D$165,3,FALSE))</f>
      </c>
      <c r="L19" s="246">
        <f>IF(ISERROR(VLOOKUP(CONCATENATE($G19," - ",L$6),WLList!$B$12:$D$165,3,FALSE)),"",VLOOKUP(CONCATENATE($G19," - ",L$6),WLList!$B$12:$D$165,3,FALSE))</f>
      </c>
      <c r="M19" s="246">
        <f>IF(ISERROR(VLOOKUP(CONCATENATE($G19," - ",M$6),WLList!$B$12:$D$165,3,FALSE)),"",VLOOKUP(CONCATENATE($G19," - ",M$6),WLList!$B$12:$D$165,3,FALSE))</f>
      </c>
      <c r="N19" s="246">
        <f>IF(ISERROR(VLOOKUP(CONCATENATE($G19," - ",N$6),WLList!$B$12:$D$165,3,FALSE)),"",VLOOKUP(CONCATENATE($G19," - ",N$6),WLList!$B$12:$D$165,3,FALSE))</f>
      </c>
      <c r="O19" s="246">
        <f>IF(ISERROR(VLOOKUP(CONCATENATE($G19," - ",O$6),WLList!$B$12:$D$165,3,FALSE)),"",VLOOKUP(CONCATENATE($G19," - ",O$6),WLList!$B$12:$D$165,3,FALSE))</f>
      </c>
      <c r="P19" s="246">
        <f>IF(ISERROR(VLOOKUP(CONCATENATE($G19," - ",P$6),WLList!$B$12:$D$165,3,FALSE)),"",VLOOKUP(CONCATENATE($G19," - ",P$6),WLList!$B$12:$D$165,3,FALSE))</f>
      </c>
      <c r="Q19" s="246">
        <f>IF(ISERROR(VLOOKUP(CONCATENATE($G19," - ",Q$6),WLList!$B$12:$D$165,3,FALSE)),"",VLOOKUP(CONCATENATE($G19," - ",Q$6),WLList!$B$12:$D$165,3,FALSE))</f>
      </c>
      <c r="R19" s="246">
        <f>IF(ISERROR(VLOOKUP(CONCATENATE($G19," - ",R$6),WLList!$B$12:$D$165,3,FALSE)),"",VLOOKUP(CONCATENATE($G19," - ",R$6),WLList!$B$12:$D$165,3,FALSE))</f>
      </c>
      <c r="S19" s="254">
        <f>IF(ISERROR(VLOOKUP(CONCATENATE($G19," - ",S$6),WLList!$B$12:$D$165,3,FALSE)),"",VLOOKUP(CONCATENATE($G19," - ",S$6),WLList!$B$12:$D$165,3,FALSE))</f>
      </c>
      <c r="T19" s="258"/>
      <c r="U19" s="259">
        <f t="shared" si="5"/>
        <v>0</v>
      </c>
      <c r="V19" s="263"/>
      <c r="W19" s="36" t="str">
        <f t="shared" si="6"/>
        <v>RR</v>
      </c>
      <c r="X19" s="37">
        <f t="shared" si="7"/>
      </c>
      <c r="Y19" s="43">
        <f t="shared" si="0"/>
        <v>0</v>
      </c>
      <c r="Z19" s="39">
        <f t="shared" si="1"/>
        <v>0</v>
      </c>
      <c r="AA19" s="15"/>
      <c r="AB19" s="28" t="s">
        <v>53</v>
      </c>
      <c r="AC19" s="29" t="s">
        <v>90</v>
      </c>
      <c r="AD19" s="30" t="e">
        <f t="shared" si="2"/>
        <v>#N/A</v>
      </c>
      <c r="AE19" s="30">
        <f t="shared" si="8"/>
      </c>
      <c r="AF19" s="314">
        <f t="shared" si="3"/>
      </c>
      <c r="AG19" s="369"/>
      <c r="AH19" s="369"/>
      <c r="AI19" s="99">
        <f t="shared" si="4"/>
      </c>
    </row>
    <row r="20" spans="2:36" ht="7.5" customHeight="1" hidden="1">
      <c r="B20" s="4"/>
      <c r="F20" s="44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1"/>
      <c r="U20" s="1"/>
      <c r="V20" s="1"/>
      <c r="Z20" s="44"/>
      <c r="AA20" s="15"/>
      <c r="AJ20" s="3"/>
    </row>
    <row r="21" spans="2:36" ht="26.25" customHeight="1" hidden="1" thickBot="1">
      <c r="B21" s="13" t="s">
        <v>67</v>
      </c>
      <c r="C21" s="8"/>
      <c r="D21" s="3"/>
      <c r="E21" s="3"/>
      <c r="F21" s="3"/>
      <c r="G21" s="3"/>
      <c r="L21" s="8"/>
      <c r="M21" s="8"/>
      <c r="N21" s="8"/>
      <c r="X21" s="3"/>
      <c r="AA21" s="15"/>
      <c r="AJ21" s="3"/>
    </row>
    <row r="22" spans="2:27" ht="18" customHeight="1" hidden="1">
      <c r="B22" s="301" t="s">
        <v>2</v>
      </c>
      <c r="C22" s="302"/>
      <c r="D22" s="231" t="s">
        <v>3</v>
      </c>
      <c r="E22" s="231"/>
      <c r="F22" s="45"/>
      <c r="G22" s="92" t="s">
        <v>3</v>
      </c>
      <c r="H22" s="100" t="str">
        <f>G24</f>
        <v>Q1</v>
      </c>
      <c r="I22" s="101" t="str">
        <f>G25</f>
        <v>Q2</v>
      </c>
      <c r="J22" s="101" t="str">
        <f>G26</f>
        <v>Q3</v>
      </c>
      <c r="K22" s="101" t="str">
        <f>G27</f>
        <v>Q4</v>
      </c>
      <c r="L22" s="139" t="str">
        <f>G28</f>
        <v>Q5</v>
      </c>
      <c r="M22" s="139" t="str">
        <f>G29</f>
        <v>Q6</v>
      </c>
      <c r="N22" s="139" t="str">
        <f>G30</f>
        <v>Q7</v>
      </c>
      <c r="O22" s="139" t="str">
        <f>G31</f>
        <v>Q8</v>
      </c>
      <c r="P22" s="139" t="str">
        <f>G32</f>
        <v>Q9</v>
      </c>
      <c r="Q22" s="139" t="str">
        <f>G33</f>
        <v>Q10</v>
      </c>
      <c r="R22" s="139" t="str">
        <f>G34</f>
        <v>Q11</v>
      </c>
      <c r="S22" s="264" t="str">
        <f>G35</f>
        <v>Q12</v>
      </c>
      <c r="T22" s="295" t="s">
        <v>30</v>
      </c>
      <c r="U22" s="249" t="s">
        <v>5</v>
      </c>
      <c r="V22" s="298" t="s">
        <v>6</v>
      </c>
      <c r="W22" s="94"/>
      <c r="X22" s="16" t="s">
        <v>3</v>
      </c>
      <c r="Y22" s="17" t="s">
        <v>3</v>
      </c>
      <c r="Z22" s="17" t="s">
        <v>7</v>
      </c>
      <c r="AA22" s="15"/>
    </row>
    <row r="23" spans="2:27" ht="18" customHeight="1" hidden="1">
      <c r="B23" s="303"/>
      <c r="C23" s="304"/>
      <c r="D23" s="232" t="s">
        <v>10</v>
      </c>
      <c r="E23" s="232"/>
      <c r="F23" s="102"/>
      <c r="G23" s="103"/>
      <c r="H23" s="268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70"/>
      <c r="T23" s="296"/>
      <c r="U23" s="250"/>
      <c r="V23" s="299" t="s">
        <v>52</v>
      </c>
      <c r="W23" s="18" t="s">
        <v>105</v>
      </c>
      <c r="X23" s="19" t="s">
        <v>12</v>
      </c>
      <c r="Y23" s="20" t="s">
        <v>10</v>
      </c>
      <c r="Z23" s="20"/>
      <c r="AA23" s="15"/>
    </row>
    <row r="24" spans="2:27" ht="26.25" customHeight="1" hidden="1">
      <c r="B24" s="294">
        <v>1</v>
      </c>
      <c r="C24" s="305" t="s">
        <v>55</v>
      </c>
      <c r="D24" s="278">
        <f>IF(ISERROR(VLOOKUP(C24,$W$8:$Z$35,3,FALSE))=TRUE,"",VLOOKUP(C24,$W$8:$Z$35,3,FALSE))</f>
      </c>
      <c r="E24" s="278"/>
      <c r="F24" s="279"/>
      <c r="G24" s="280" t="str">
        <f aca="true" t="shared" si="9" ref="G24:G35">IF(D24="",C24,VLOOKUP(D24,$D$8:$G$19,4,FALSE))</f>
        <v>Q1</v>
      </c>
      <c r="H24" s="275">
        <f>IF(ISERROR(VLOOKUP(CONCATENATE($G24," - ",H$22),WLList!$H$26:$J$109,3,FALSE)),"",VLOOKUP(CONCATENATE($G24," - ",H$22),WLList!$H$26:$J$109,3,FALSE))</f>
      </c>
      <c r="I24" s="266">
        <f>IF(ISERROR(VLOOKUP(CONCATENATE($G24," - ",I$22),WLList!$H$26:$J$109,3,FALSE)),"",VLOOKUP(CONCATENATE($G24," - ",I$22),WLList!$H$26:$J$109,3,FALSE))</f>
      </c>
      <c r="J24" s="266">
        <f>IF(ISERROR(VLOOKUP(CONCATENATE($G24," - ",J$22),WLList!$H$26:$J$109,3,FALSE)),"",VLOOKUP(CONCATENATE($G24," - ",J$22),WLList!$H$26:$J$109,3,FALSE))</f>
      </c>
      <c r="K24" s="266">
        <f>IF(ISERROR(VLOOKUP(CONCATENATE($G24," - ",K$22),WLList!$H$26:$J$109,3,FALSE)),"",VLOOKUP(CONCATENATE($G24," - ",K$22),WLList!$H$26:$J$109,3,FALSE))</f>
      </c>
      <c r="L24" s="266">
        <f>IF(ISERROR(VLOOKUP(CONCATENATE($G24," - ",L$22),WLList!$H$26:$J$109,3,FALSE)),"",VLOOKUP(CONCATENATE($G24," - ",L$22),WLList!$H$26:$J$109,3,FALSE))</f>
      </c>
      <c r="M24" s="266">
        <f>IF(ISERROR(VLOOKUP(CONCATENATE($G24," - ",M$22),WLList!$H$26:$J$109,3,FALSE)),"",VLOOKUP(CONCATENATE($G24," - ",M$22),WLList!$H$26:$J$109,3,FALSE))</f>
      </c>
      <c r="N24" s="266">
        <f>IF(ISERROR(VLOOKUP(CONCATENATE($G24," - ",N$22),WLList!$H$26:$J$109,3,FALSE)),"",VLOOKUP(CONCATENATE($G24," - ",N$22),WLList!$H$26:$J$109,3,FALSE))</f>
      </c>
      <c r="O24" s="266">
        <f>IF(ISERROR(VLOOKUP(CONCATENATE($G24," - ",O$22),WLList!$H$26:$J$109,3,FALSE)),"",VLOOKUP(CONCATENATE($G24," - ",O$22),WLList!$H$26:$J$109,3,FALSE))</f>
      </c>
      <c r="P24" s="266">
        <f>IF(ISERROR(VLOOKUP(CONCATENATE($G24," - ",P$22),WLList!$H$26:$J$109,3,FALSE)),"",VLOOKUP(CONCATENATE($G24," - ",P$22),WLList!$H$26:$J$109,3,FALSE))</f>
      </c>
      <c r="Q24" s="266">
        <f>IF(ISERROR(VLOOKUP(CONCATENATE($G24," - ",Q$22),WLList!$H$26:$J$109,3,FALSE)),"",VLOOKUP(CONCATENATE($G24," - ",Q$22),WLList!$H$26:$J$109,3,FALSE))</f>
      </c>
      <c r="R24" s="266">
        <f>IF(ISERROR(VLOOKUP(CONCATENATE($G24," - ",R$22),WLList!$H$26:$J$109,3,FALSE)),"",VLOOKUP(CONCATENATE($G24," - ",R$22),WLList!$H$26:$J$109,3,FALSE))</f>
      </c>
      <c r="S24" s="267">
        <f>IF(ISERROR(VLOOKUP(CONCATENATE($G24," - ",S$22),WLList!$H$26:$J$109,3,FALSE)),"",VLOOKUP(CONCATENATE($G24," - ",S$22),WLList!$H$26:$J$109,3,FALSE))</f>
      </c>
      <c r="T24" s="297"/>
      <c r="U24" s="248">
        <f aca="true" t="shared" si="10" ref="U24:U33">COUNTIF(H24:S24,"○")+T24</f>
        <v>0</v>
      </c>
      <c r="V24" s="300">
        <v>1</v>
      </c>
      <c r="W24" s="24" t="str">
        <f aca="true" t="shared" si="11" ref="W24:W35">CONCATENATE($W$23,$V24)</f>
        <v>R1</v>
      </c>
      <c r="X24" s="25" t="str">
        <f aca="true" t="shared" si="12" ref="X24:X35">IF(V24="","",G24)</f>
        <v>Q1</v>
      </c>
      <c r="Y24" s="26">
        <f aca="true" t="shared" si="13" ref="Y24:Y35">D24</f>
      </c>
      <c r="Z24" s="27">
        <f aca="true" t="shared" si="14" ref="Z24:Z35">F24</f>
        <v>0</v>
      </c>
      <c r="AA24" s="15"/>
    </row>
    <row r="25" spans="2:27" ht="26.25" customHeight="1" hidden="1">
      <c r="B25" s="95">
        <v>2</v>
      </c>
      <c r="C25" s="288" t="s">
        <v>56</v>
      </c>
      <c r="D25" s="233">
        <f aca="true" t="shared" si="15" ref="D25:D35">IF(ISERROR(VLOOKUP(C25,$W$8:$Z$35,3,FALSE))=TRUE,"",VLOOKUP(C25,$W$8:$Z$35,3,FALSE))</f>
      </c>
      <c r="E25" s="233"/>
      <c r="F25" s="49"/>
      <c r="G25" s="281" t="str">
        <f t="shared" si="9"/>
        <v>Q2</v>
      </c>
      <c r="H25" s="239">
        <f>IF(ISERROR(VLOOKUP(CONCATENATE($G25," - ",H$22),WLList!$H$26:$J$109,3,FALSE)),"",VLOOKUP(CONCATENATE($G25," - ",H$22),WLList!$H$26:$J$109,3,FALSE))</f>
      </c>
      <c r="I25" s="34">
        <f>IF(ISERROR(VLOOKUP(CONCATENATE($G25," - ",I$22),WLList!$H$26:$J$109,3,FALSE)),"",VLOOKUP(CONCATENATE($G25," - ",I$22),WLList!$H$26:$J$109,3,FALSE))</f>
      </c>
      <c r="J25" s="22">
        <f>IF(ISERROR(VLOOKUP(CONCATENATE($G25," - ",J$22),WLList!$H$26:$J$109,3,FALSE)),"",VLOOKUP(CONCATENATE($G25," - ",J$22),WLList!$H$26:$J$109,3,FALSE))</f>
      </c>
      <c r="K25" s="22">
        <f>IF(ISERROR(VLOOKUP(CONCATENATE($G25," - ",K$22),WLList!$H$26:$J$109,3,FALSE)),"",VLOOKUP(CONCATENATE($G25," - ",K$22),WLList!$H$26:$J$109,3,FALSE))</f>
      </c>
      <c r="L25" s="22">
        <f>IF(ISERROR(VLOOKUP(CONCATENATE($G25," - ",L$22),WLList!$H$26:$J$109,3,FALSE)),"",VLOOKUP(CONCATENATE($G25," - ",L$22),WLList!$H$26:$J$109,3,FALSE))</f>
      </c>
      <c r="M25" s="22">
        <f>IF(ISERROR(VLOOKUP(CONCATENATE($G25," - ",M$22),WLList!$H$26:$J$109,3,FALSE)),"",VLOOKUP(CONCATENATE($G25," - ",M$22),WLList!$H$26:$J$109,3,FALSE))</f>
      </c>
      <c r="N25" s="22">
        <f>IF(ISERROR(VLOOKUP(CONCATENATE($G25," - ",N$22),WLList!$H$26:$J$109,3,FALSE)),"",VLOOKUP(CONCATENATE($G25," - ",N$22),WLList!$H$26:$J$109,3,FALSE))</f>
      </c>
      <c r="O25" s="22">
        <f>IF(ISERROR(VLOOKUP(CONCATENATE($G25," - ",O$22),WLList!$H$26:$J$109,3,FALSE)),"",VLOOKUP(CONCATENATE($G25," - ",O$22),WLList!$H$26:$J$109,3,FALSE))</f>
      </c>
      <c r="P25" s="22">
        <f>IF(ISERROR(VLOOKUP(CONCATENATE($G25," - ",P$22),WLList!$H$26:$J$109,3,FALSE)),"",VLOOKUP(CONCATENATE($G25," - ",P$22),WLList!$H$26:$J$109,3,FALSE))</f>
      </c>
      <c r="Q25" s="22">
        <f>IF(ISERROR(VLOOKUP(CONCATENATE($G25," - ",Q$22),WLList!$H$26:$J$109,3,FALSE)),"",VLOOKUP(CONCATENATE($G25," - ",Q$22),WLList!$H$26:$J$109,3,FALSE))</f>
      </c>
      <c r="R25" s="22">
        <f>IF(ISERROR(VLOOKUP(CONCATENATE($G25," - ",R$22),WLList!$H$26:$J$109,3,FALSE)),"",VLOOKUP(CONCATENATE($G25," - ",R$22),WLList!$H$26:$J$109,3,FALSE))</f>
      </c>
      <c r="S25" s="251">
        <f>IF(ISERROR(VLOOKUP(CONCATENATE($G25," - ",S$22),WLList!$H$26:$J$109,3,FALSE)),"",VLOOKUP(CONCATENATE($G25," - ",S$22),WLList!$H$26:$J$109,3,FALSE))</f>
      </c>
      <c r="T25" s="255"/>
      <c r="U25" s="35">
        <f t="shared" si="10"/>
        <v>0</v>
      </c>
      <c r="V25" s="260">
        <v>2</v>
      </c>
      <c r="W25" s="36" t="str">
        <f t="shared" si="11"/>
        <v>R2</v>
      </c>
      <c r="X25" s="37" t="str">
        <f t="shared" si="12"/>
        <v>Q2</v>
      </c>
      <c r="Y25" s="38">
        <f t="shared" si="13"/>
      </c>
      <c r="Z25" s="39">
        <f t="shared" si="14"/>
        <v>0</v>
      </c>
      <c r="AA25" s="15"/>
    </row>
    <row r="26" spans="2:27" ht="26.25" customHeight="1" hidden="1">
      <c r="B26" s="95">
        <v>3</v>
      </c>
      <c r="C26" s="288" t="s">
        <v>57</v>
      </c>
      <c r="D26" s="233">
        <f t="shared" si="15"/>
      </c>
      <c r="E26" s="233"/>
      <c r="F26" s="49"/>
      <c r="G26" s="281" t="str">
        <f t="shared" si="9"/>
        <v>Q3</v>
      </c>
      <c r="H26" s="239">
        <f>IF(ISERROR(VLOOKUP(CONCATENATE($G26," - ",H$22),WLList!$H$26:$J$109,3,FALSE)),"",VLOOKUP(CONCATENATE($G26," - ",H$22),WLList!$H$26:$J$109,3,FALSE))</f>
      </c>
      <c r="I26" s="22">
        <f>IF(ISERROR(VLOOKUP(CONCATENATE($G26," - ",I$22),WLList!$H$26:$J$109,3,FALSE)),"",VLOOKUP(CONCATENATE($G26," - ",I$22),WLList!$H$26:$J$109,3,FALSE))</f>
      </c>
      <c r="J26" s="34">
        <f>IF(ISERROR(VLOOKUP(CONCATENATE($G26," - ",J$22),WLList!$H$26:$J$109,3,FALSE)),"",VLOOKUP(CONCATENATE($G26," - ",J$22),WLList!$H$26:$J$109,3,FALSE))</f>
      </c>
      <c r="K26" s="22">
        <f>IF(ISERROR(VLOOKUP(CONCATENATE($G26," - ",K$22),WLList!$H$26:$J$109,3,FALSE)),"",VLOOKUP(CONCATENATE($G26," - ",K$22),WLList!$H$26:$J$109,3,FALSE))</f>
      </c>
      <c r="L26" s="22">
        <f>IF(ISERROR(VLOOKUP(CONCATENATE($G26," - ",L$22),WLList!$H$26:$J$109,3,FALSE)),"",VLOOKUP(CONCATENATE($G26," - ",L$22),WLList!$H$26:$J$109,3,FALSE))</f>
      </c>
      <c r="M26" s="22">
        <f>IF(ISERROR(VLOOKUP(CONCATENATE($G26," - ",M$22),WLList!$H$26:$J$109,3,FALSE)),"",VLOOKUP(CONCATENATE($G26," - ",M$22),WLList!$H$26:$J$109,3,FALSE))</f>
      </c>
      <c r="N26" s="22">
        <f>IF(ISERROR(VLOOKUP(CONCATENATE($G26," - ",N$22),WLList!$H$26:$J$109,3,FALSE)),"",VLOOKUP(CONCATENATE($G26," - ",N$22),WLList!$H$26:$J$109,3,FALSE))</f>
      </c>
      <c r="O26" s="22">
        <f>IF(ISERROR(VLOOKUP(CONCATENATE($G26," - ",O$22),WLList!$H$26:$J$109,3,FALSE)),"",VLOOKUP(CONCATENATE($G26," - ",O$22),WLList!$H$26:$J$109,3,FALSE))</f>
      </c>
      <c r="P26" s="22">
        <f>IF(ISERROR(VLOOKUP(CONCATENATE($G26," - ",P$22),WLList!$H$26:$J$109,3,FALSE)),"",VLOOKUP(CONCATENATE($G26," - ",P$22),WLList!$H$26:$J$109,3,FALSE))</f>
      </c>
      <c r="Q26" s="22">
        <f>IF(ISERROR(VLOOKUP(CONCATENATE($G26," - ",Q$22),WLList!$H$26:$J$109,3,FALSE)),"",VLOOKUP(CONCATENATE($G26," - ",Q$22),WLList!$H$26:$J$109,3,FALSE))</f>
      </c>
      <c r="R26" s="22">
        <f>IF(ISERROR(VLOOKUP(CONCATENATE($G26," - ",R$22),WLList!$H$26:$J$109,3,FALSE)),"",VLOOKUP(CONCATENATE($G26," - ",R$22),WLList!$H$26:$J$109,3,FALSE))</f>
      </c>
      <c r="S26" s="251">
        <f>IF(ISERROR(VLOOKUP(CONCATENATE($G26," - ",S$22),WLList!$H$26:$J$109,3,FALSE)),"",VLOOKUP(CONCATENATE($G26," - ",S$22),WLList!$H$26:$J$109,3,FALSE))</f>
      </c>
      <c r="T26" s="255"/>
      <c r="U26" s="35">
        <f t="shared" si="10"/>
        <v>0</v>
      </c>
      <c r="V26" s="260">
        <v>3</v>
      </c>
      <c r="W26" s="36" t="str">
        <f t="shared" si="11"/>
        <v>R3</v>
      </c>
      <c r="X26" s="37" t="str">
        <f t="shared" si="12"/>
        <v>Q3</v>
      </c>
      <c r="Y26" s="38">
        <f t="shared" si="13"/>
      </c>
      <c r="Z26" s="39">
        <f t="shared" si="14"/>
        <v>0</v>
      </c>
      <c r="AA26" s="15"/>
    </row>
    <row r="27" spans="2:27" ht="26.25" customHeight="1" hidden="1">
      <c r="B27" s="95">
        <v>4</v>
      </c>
      <c r="C27" s="289" t="s">
        <v>58</v>
      </c>
      <c r="D27" s="234">
        <f t="shared" si="15"/>
      </c>
      <c r="E27" s="234"/>
      <c r="F27" s="149"/>
      <c r="G27" s="282" t="str">
        <f t="shared" si="9"/>
        <v>Q4</v>
      </c>
      <c r="H27" s="240">
        <f>IF(ISERROR(VLOOKUP(CONCATENATE($G27," - ",H$22),WLList!$H$26:$J$109,3,FALSE)),"",VLOOKUP(CONCATENATE($G27," - ",H$22),WLList!$H$26:$J$109,3,FALSE))</f>
      </c>
      <c r="I27" s="141">
        <f>IF(ISERROR(VLOOKUP(CONCATENATE($G27," - ",I$22),WLList!$H$26:$J$109,3,FALSE)),"",VLOOKUP(CONCATENATE($G27," - ",I$22),WLList!$H$26:$J$109,3,FALSE))</f>
      </c>
      <c r="J27" s="141">
        <f>IF(ISERROR(VLOOKUP(CONCATENATE($G27," - ",J$22),WLList!$H$26:$J$109,3,FALSE)),"",VLOOKUP(CONCATENATE($G27," - ",J$22),WLList!$H$26:$J$109,3,FALSE))</f>
      </c>
      <c r="K27" s="147">
        <f>IF(ISERROR(VLOOKUP(CONCATENATE($G27," - ",K$22),WLList!$H$26:$J$109,3,FALSE)),"",VLOOKUP(CONCATENATE($G27," - ",K$22),WLList!$H$26:$J$109,3,FALSE))</f>
      </c>
      <c r="L27" s="141">
        <f>IF(ISERROR(VLOOKUP(CONCATENATE($G27," - ",L$22),WLList!$H$26:$J$109,3,FALSE)),"",VLOOKUP(CONCATENATE($G27," - ",L$22),WLList!$H$26:$J$109,3,FALSE))</f>
      </c>
      <c r="M27" s="141">
        <f>IF(ISERROR(VLOOKUP(CONCATENATE($G27," - ",M$22),WLList!$H$26:$J$109,3,FALSE)),"",VLOOKUP(CONCATENATE($G27," - ",M$22),WLList!$H$26:$J$109,3,FALSE))</f>
      </c>
      <c r="N27" s="141">
        <f>IF(ISERROR(VLOOKUP(CONCATENATE($G27," - ",N$22),WLList!$H$26:$J$109,3,FALSE)),"",VLOOKUP(CONCATENATE($G27," - ",N$22),WLList!$H$26:$J$109,3,FALSE))</f>
      </c>
      <c r="O27" s="141">
        <f>IF(ISERROR(VLOOKUP(CONCATENATE($G27," - ",O$22),WLList!$H$26:$J$109,3,FALSE)),"",VLOOKUP(CONCATENATE($G27," - ",O$22),WLList!$H$26:$J$109,3,FALSE))</f>
      </c>
      <c r="P27" s="141">
        <f>IF(ISERROR(VLOOKUP(CONCATENATE($G27," - ",P$22),WLList!$H$26:$J$109,3,FALSE)),"",VLOOKUP(CONCATENATE($G27," - ",P$22),WLList!$H$26:$J$109,3,FALSE))</f>
      </c>
      <c r="Q27" s="141">
        <f>IF(ISERROR(VLOOKUP(CONCATENATE($G27," - ",Q$22),WLList!$H$26:$J$109,3,FALSE)),"",VLOOKUP(CONCATENATE($G27," - ",Q$22),WLList!$H$26:$J$109,3,FALSE))</f>
      </c>
      <c r="R27" s="141">
        <f>IF(ISERROR(VLOOKUP(CONCATENATE($G27," - ",R$22),WLList!$H$26:$J$109,3,FALSE)),"",VLOOKUP(CONCATENATE($G27," - ",R$22),WLList!$H$26:$J$109,3,FALSE))</f>
      </c>
      <c r="S27" s="252">
        <f>IF(ISERROR(VLOOKUP(CONCATENATE($G27," - ",S$22),WLList!$H$26:$J$109,3,FALSE)),"",VLOOKUP(CONCATENATE($G27," - ",S$22),WLList!$H$26:$J$109,3,FALSE))</f>
      </c>
      <c r="T27" s="256"/>
      <c r="U27" s="142">
        <f t="shared" si="10"/>
        <v>0</v>
      </c>
      <c r="V27" s="260">
        <v>4</v>
      </c>
      <c r="W27" s="36" t="str">
        <f t="shared" si="11"/>
        <v>R4</v>
      </c>
      <c r="X27" s="37" t="str">
        <f t="shared" si="12"/>
        <v>Q4</v>
      </c>
      <c r="Y27" s="38">
        <f t="shared" si="13"/>
      </c>
      <c r="Z27" s="39">
        <f t="shared" si="14"/>
        <v>0</v>
      </c>
      <c r="AA27" s="15"/>
    </row>
    <row r="28" spans="2:27" ht="26.25" customHeight="1" hidden="1">
      <c r="B28" s="95">
        <v>5</v>
      </c>
      <c r="C28" s="290" t="s">
        <v>59</v>
      </c>
      <c r="D28" s="235">
        <f t="shared" si="15"/>
      </c>
      <c r="E28" s="235"/>
      <c r="F28" s="150"/>
      <c r="G28" s="283" t="str">
        <f t="shared" si="9"/>
        <v>Q5</v>
      </c>
      <c r="H28" s="276">
        <f>IF(ISERROR(VLOOKUP(CONCATENATE($G28," - ",H$22),WLList!$H$26:$J$109,3,FALSE)),"",VLOOKUP(CONCATENATE($G28," - ",H$22),WLList!$H$26:$J$109,3,FALSE))</f>
      </c>
      <c r="I28" s="151">
        <f>IF(ISERROR(VLOOKUP(CONCATENATE($G28," - ",I$22),WLList!$H$26:$J$109,3,FALSE)),"",VLOOKUP(CONCATENATE($G28," - ",I$22),WLList!$H$26:$J$109,3,FALSE))</f>
      </c>
      <c r="J28" s="151">
        <f>IF(ISERROR(VLOOKUP(CONCATENATE($G28," - ",J$22),WLList!$H$26:$J$109,3,FALSE)),"",VLOOKUP(CONCATENATE($G28," - ",J$22),WLList!$H$26:$J$109,3,FALSE))</f>
      </c>
      <c r="K28" s="151">
        <f>IF(ISERROR(VLOOKUP(CONCATENATE($G28," - ",K$22),WLList!$H$26:$J$109,3,FALSE)),"",VLOOKUP(CONCATENATE($G28," - ",K$22),WLList!$H$26:$J$109,3,FALSE))</f>
      </c>
      <c r="L28" s="153">
        <f>IF(ISERROR(VLOOKUP(CONCATENATE($G28," - ",L$22),WLList!$H$26:$J$109,3,FALSE)),"",VLOOKUP(CONCATENATE($G28," - ",L$22),WLList!$H$26:$J$109,3,FALSE))</f>
      </c>
      <c r="M28" s="151">
        <f>IF(ISERROR(VLOOKUP(CONCATENATE($G28," - ",M$22),WLList!$H$26:$J$109,3,FALSE)),"",VLOOKUP(CONCATENATE($G28," - ",M$22),WLList!$H$26:$J$109,3,FALSE))</f>
      </c>
      <c r="N28" s="151">
        <f>IF(ISERROR(VLOOKUP(CONCATENATE($G28," - ",N$22),WLList!$H$26:$J$109,3,FALSE)),"",VLOOKUP(CONCATENATE($G28," - ",N$22),WLList!$H$26:$J$109,3,FALSE))</f>
      </c>
      <c r="O28" s="151">
        <f>IF(ISERROR(VLOOKUP(CONCATENATE($G28," - ",O$22),WLList!$H$26:$J$109,3,FALSE)),"",VLOOKUP(CONCATENATE($G28," - ",O$22),WLList!$H$26:$J$109,3,FALSE))</f>
      </c>
      <c r="P28" s="151">
        <f>IF(ISERROR(VLOOKUP(CONCATENATE($G28," - ",P$22),WLList!$H$26:$J$109,3,FALSE)),"",VLOOKUP(CONCATENATE($G28," - ",P$22),WLList!$H$26:$J$109,3,FALSE))</f>
      </c>
      <c r="Q28" s="151">
        <f>IF(ISERROR(VLOOKUP(CONCATENATE($G28," - ",Q$22),WLList!$H$26:$J$109,3,FALSE)),"",VLOOKUP(CONCATENATE($G28," - ",Q$22),WLList!$H$26:$J$109,3,FALSE))</f>
      </c>
      <c r="R28" s="151">
        <f>IF(ISERROR(VLOOKUP(CONCATENATE($G28," - ",R$22),WLList!$H$26:$J$109,3,FALSE)),"",VLOOKUP(CONCATENATE($G28," - ",R$22),WLList!$H$26:$J$109,3,FALSE))</f>
      </c>
      <c r="S28" s="265">
        <f>IF(ISERROR(VLOOKUP(CONCATENATE($G28," - ",S$22),WLList!$H$26:$J$109,3,FALSE)),"",VLOOKUP(CONCATENATE($G28," - ",S$22),WLList!$H$26:$J$109,3,FALSE))</f>
      </c>
      <c r="T28" s="273"/>
      <c r="U28" s="152">
        <f>COUNTIF(H28:S28,"○")+T28</f>
        <v>0</v>
      </c>
      <c r="V28" s="260">
        <v>5</v>
      </c>
      <c r="W28" s="36" t="str">
        <f t="shared" si="11"/>
        <v>R5</v>
      </c>
      <c r="X28" s="37" t="str">
        <f>IF(V28="","",G28)</f>
        <v>Q5</v>
      </c>
      <c r="Y28" s="38">
        <f>D28</f>
      </c>
      <c r="Z28" s="39">
        <f>F28</f>
        <v>0</v>
      </c>
      <c r="AA28" s="15"/>
    </row>
    <row r="29" spans="2:27" ht="26.25" customHeight="1" hidden="1">
      <c r="B29" s="140">
        <v>6</v>
      </c>
      <c r="C29" s="290" t="s">
        <v>60</v>
      </c>
      <c r="D29" s="235">
        <f t="shared" si="15"/>
      </c>
      <c r="E29" s="235"/>
      <c r="F29" s="150"/>
      <c r="G29" s="283" t="str">
        <f t="shared" si="9"/>
        <v>Q6</v>
      </c>
      <c r="H29" s="276">
        <f>IF(ISERROR(VLOOKUP(CONCATENATE($G29," - ",H$22),WLList!$H$26:$J$109,3,FALSE)),"",VLOOKUP(CONCATENATE($G29," - ",H$22),WLList!$H$26:$J$109,3,FALSE))</f>
      </c>
      <c r="I29" s="151">
        <f>IF(ISERROR(VLOOKUP(CONCATENATE($G29," - ",I$22),WLList!$H$26:$J$109,3,FALSE)),"",VLOOKUP(CONCATENATE($G29," - ",I$22),WLList!$H$26:$J$109,3,FALSE))</f>
      </c>
      <c r="J29" s="151">
        <f>IF(ISERROR(VLOOKUP(CONCATENATE($G29," - ",J$22),WLList!$H$26:$J$109,3,FALSE)),"",VLOOKUP(CONCATENATE($G29," - ",J$22),WLList!$H$26:$J$109,3,FALSE))</f>
      </c>
      <c r="K29" s="151">
        <f>IF(ISERROR(VLOOKUP(CONCATENATE($G29," - ",K$22),WLList!$H$26:$J$109,3,FALSE)),"",VLOOKUP(CONCATENATE($G29," - ",K$22),WLList!$H$26:$J$109,3,FALSE))</f>
      </c>
      <c r="L29" s="151">
        <f>IF(ISERROR(VLOOKUP(CONCATENATE($G29," - ",L$22),WLList!$H$26:$J$109,3,FALSE)),"",VLOOKUP(CONCATENATE($G29," - ",L$22),WLList!$H$26:$J$109,3,FALSE))</f>
      </c>
      <c r="M29" s="153">
        <f>IF(ISERROR(VLOOKUP(CONCATENATE($G29," - ",M$22),WLList!$H$26:$J$109,3,FALSE)),"",VLOOKUP(CONCATENATE($G29," - ",M$22),WLList!$H$26:$J$109,3,FALSE))</f>
      </c>
      <c r="N29" s="151">
        <f>IF(ISERROR(VLOOKUP(CONCATENATE($G29," - ",N$22),WLList!$H$26:$J$109,3,FALSE)),"",VLOOKUP(CONCATENATE($G29," - ",N$22),WLList!$H$26:$J$109,3,FALSE))</f>
      </c>
      <c r="O29" s="151">
        <f>IF(ISERROR(VLOOKUP(CONCATENATE($G29," - ",O$22),WLList!$H$26:$J$109,3,FALSE)),"",VLOOKUP(CONCATENATE($G29," - ",O$22),WLList!$H$26:$J$109,3,FALSE))</f>
      </c>
      <c r="P29" s="151">
        <f>IF(ISERROR(VLOOKUP(CONCATENATE($G29," - ",P$22),WLList!$H$26:$J$109,3,FALSE)),"",VLOOKUP(CONCATENATE($G29," - ",P$22),WLList!$H$26:$J$109,3,FALSE))</f>
      </c>
      <c r="Q29" s="151">
        <f>IF(ISERROR(VLOOKUP(CONCATENATE($G29," - ",Q$22),WLList!$H$26:$J$109,3,FALSE)),"",VLOOKUP(CONCATENATE($G29," - ",Q$22),WLList!$H$26:$J$109,3,FALSE))</f>
      </c>
      <c r="R29" s="151">
        <f>IF(ISERROR(VLOOKUP(CONCATENATE($G29," - ",R$22),WLList!$H$26:$J$109,3,FALSE)),"",VLOOKUP(CONCATENATE($G29," - ",R$22),WLList!$H$26:$J$109,3,FALSE))</f>
      </c>
      <c r="S29" s="265">
        <f>IF(ISERROR(VLOOKUP(CONCATENATE($G29," - ",S$22),WLList!$H$26:$J$109,3,FALSE)),"",VLOOKUP(CONCATENATE($G29," - ",S$22),WLList!$H$26:$J$109,3,FALSE))</f>
      </c>
      <c r="T29" s="273"/>
      <c r="U29" s="152">
        <f>COUNTIF(H29:S29,"○")+T29</f>
        <v>0</v>
      </c>
      <c r="V29" s="261">
        <v>6</v>
      </c>
      <c r="W29" s="36" t="str">
        <f t="shared" si="11"/>
        <v>R6</v>
      </c>
      <c r="X29" s="37" t="str">
        <f>IF(V29="","",G29)</f>
        <v>Q6</v>
      </c>
      <c r="Y29" s="38">
        <f>D29</f>
      </c>
      <c r="Z29" s="39">
        <f>F29</f>
        <v>0</v>
      </c>
      <c r="AA29" s="15"/>
    </row>
    <row r="30" spans="2:27" ht="26.25" customHeight="1" hidden="1">
      <c r="B30" s="143">
        <v>7</v>
      </c>
      <c r="C30" s="290" t="s">
        <v>61</v>
      </c>
      <c r="D30" s="235">
        <f t="shared" si="15"/>
      </c>
      <c r="E30" s="235"/>
      <c r="F30" s="150"/>
      <c r="G30" s="283" t="str">
        <f t="shared" si="9"/>
        <v>Q7</v>
      </c>
      <c r="H30" s="276">
        <f>IF(ISERROR(VLOOKUP(CONCATENATE($G30," - ",H$22),WLList!$H$26:$J$109,3,FALSE)),"",VLOOKUP(CONCATENATE($G30," - ",H$22),WLList!$H$26:$J$109,3,FALSE))</f>
      </c>
      <c r="I30" s="151">
        <f>IF(ISERROR(VLOOKUP(CONCATENATE($G30," - ",I$22),WLList!$H$26:$J$109,3,FALSE)),"",VLOOKUP(CONCATENATE($G30," - ",I$22),WLList!$H$26:$J$109,3,FALSE))</f>
      </c>
      <c r="J30" s="151">
        <f>IF(ISERROR(VLOOKUP(CONCATENATE($G30," - ",J$22),WLList!$H$26:$J$109,3,FALSE)),"",VLOOKUP(CONCATENATE($G30," - ",J$22),WLList!$H$26:$J$109,3,FALSE))</f>
      </c>
      <c r="K30" s="151">
        <f>IF(ISERROR(VLOOKUP(CONCATENATE($G30," - ",K$22),WLList!$H$26:$J$109,3,FALSE)),"",VLOOKUP(CONCATENATE($G30," - ",K$22),WLList!$H$26:$J$109,3,FALSE))</f>
      </c>
      <c r="L30" s="151">
        <f>IF(ISERROR(VLOOKUP(CONCATENATE($G30," - ",L$22),WLList!$H$26:$J$109,3,FALSE)),"",VLOOKUP(CONCATENATE($G30," - ",L$22),WLList!$H$26:$J$109,3,FALSE))</f>
      </c>
      <c r="M30" s="151">
        <f>IF(ISERROR(VLOOKUP(CONCATENATE($G30," - ",M$22),WLList!$H$26:$J$109,3,FALSE)),"",VLOOKUP(CONCATENATE($G30," - ",M$22),WLList!$H$26:$J$109,3,FALSE))</f>
      </c>
      <c r="N30" s="153">
        <f>IF(ISERROR(VLOOKUP(CONCATENATE($G30," - ",N$22),WLList!$H$26:$J$109,3,FALSE)),"",VLOOKUP(CONCATENATE($G30," - ",N$22),WLList!$H$26:$J$109,3,FALSE))</f>
      </c>
      <c r="O30" s="151">
        <f>IF(ISERROR(VLOOKUP(CONCATENATE($G30," - ",O$22),WLList!$H$26:$J$109,3,FALSE)),"",VLOOKUP(CONCATENATE($G30," - ",O$22),WLList!$H$26:$J$109,3,FALSE))</f>
      </c>
      <c r="P30" s="151">
        <f>IF(ISERROR(VLOOKUP(CONCATENATE($G30," - ",P$22),WLList!$H$26:$J$109,3,FALSE)),"",VLOOKUP(CONCATENATE($G30," - ",P$22),WLList!$H$26:$J$109,3,FALSE))</f>
      </c>
      <c r="Q30" s="151">
        <f>IF(ISERROR(VLOOKUP(CONCATENATE($G30," - ",Q$22),WLList!$H$26:$J$109,3,FALSE)),"",VLOOKUP(CONCATENATE($G30," - ",Q$22),WLList!$H$26:$J$109,3,FALSE))</f>
      </c>
      <c r="R30" s="151">
        <f>IF(ISERROR(VLOOKUP(CONCATENATE($G30," - ",R$22),WLList!$H$26:$J$109,3,FALSE)),"",VLOOKUP(CONCATENATE($G30," - ",R$22),WLList!$H$26:$J$109,3,FALSE))</f>
      </c>
      <c r="S30" s="265">
        <f>IF(ISERROR(VLOOKUP(CONCATENATE($G30," - ",S$22),WLList!$H$26:$J$109,3,FALSE)),"",VLOOKUP(CONCATENATE($G30," - ",S$22),WLList!$H$26:$J$109,3,FALSE))</f>
      </c>
      <c r="T30" s="273"/>
      <c r="U30" s="152">
        <f>COUNTIF(H30:S30,"○")+T30</f>
        <v>0</v>
      </c>
      <c r="V30" s="262">
        <v>7</v>
      </c>
      <c r="W30" s="36" t="str">
        <f t="shared" si="11"/>
        <v>R7</v>
      </c>
      <c r="X30" s="37" t="str">
        <f>IF(V30="","",G30)</f>
        <v>Q7</v>
      </c>
      <c r="Y30" s="38">
        <f>D30</f>
      </c>
      <c r="Z30" s="39">
        <f>F30</f>
        <v>0</v>
      </c>
      <c r="AA30" s="15"/>
    </row>
    <row r="31" spans="2:35" ht="26.25" customHeight="1" hidden="1">
      <c r="B31" s="95">
        <v>8</v>
      </c>
      <c r="C31" s="290" t="s">
        <v>62</v>
      </c>
      <c r="D31" s="235">
        <f t="shared" si="15"/>
      </c>
      <c r="E31" s="235"/>
      <c r="F31" s="150"/>
      <c r="G31" s="283" t="str">
        <f t="shared" si="9"/>
        <v>Q8</v>
      </c>
      <c r="H31" s="276">
        <f>IF(ISERROR(VLOOKUP(CONCATENATE($G31," - ",H$22),WLList!$H$26:$J$109,3,FALSE)),"",VLOOKUP(CONCATENATE($G31," - ",H$22),WLList!$H$26:$J$109,3,FALSE))</f>
      </c>
      <c r="I31" s="151">
        <f>IF(ISERROR(VLOOKUP(CONCATENATE($G31," - ",I$22),WLList!$H$26:$J$109,3,FALSE)),"",VLOOKUP(CONCATENATE($G31," - ",I$22),WLList!$H$26:$J$109,3,FALSE))</f>
      </c>
      <c r="J31" s="151">
        <f>IF(ISERROR(VLOOKUP(CONCATENATE($G31," - ",J$22),WLList!$H$26:$J$109,3,FALSE)),"",VLOOKUP(CONCATENATE($G31," - ",J$22),WLList!$H$26:$J$109,3,FALSE))</f>
      </c>
      <c r="K31" s="151">
        <f>IF(ISERROR(VLOOKUP(CONCATENATE($G31," - ",K$22),WLList!$H$26:$J$109,3,FALSE)),"",VLOOKUP(CONCATENATE($G31," - ",K$22),WLList!$H$26:$J$109,3,FALSE))</f>
      </c>
      <c r="L31" s="151">
        <f>IF(ISERROR(VLOOKUP(CONCATENATE($G31," - ",L$22),WLList!$H$26:$J$109,3,FALSE)),"",VLOOKUP(CONCATENATE($G31," - ",L$22),WLList!$H$26:$J$109,3,FALSE))</f>
      </c>
      <c r="M31" s="151">
        <f>IF(ISERROR(VLOOKUP(CONCATENATE($G31," - ",M$22),WLList!$H$26:$J$109,3,FALSE)),"",VLOOKUP(CONCATENATE($G31," - ",M$22),WLList!$H$26:$J$109,3,FALSE))</f>
      </c>
      <c r="N31" s="151">
        <f>IF(ISERROR(VLOOKUP(CONCATENATE($G31," - ",N$22),WLList!$H$26:$J$109,3,FALSE)),"",VLOOKUP(CONCATENATE($G31," - ",N$22),WLList!$H$26:$J$109,3,FALSE))</f>
      </c>
      <c r="O31" s="153">
        <f>IF(ISERROR(VLOOKUP(CONCATENATE($G31," - ",O$22),WLList!$H$26:$J$109,3,FALSE)),"",VLOOKUP(CONCATENATE($G31," - ",O$22),WLList!$H$26:$J$109,3,FALSE))</f>
      </c>
      <c r="P31" s="151">
        <f>IF(ISERROR(VLOOKUP(CONCATENATE($G31," - ",P$22),WLList!$H$26:$J$109,3,FALSE)),"",VLOOKUP(CONCATENATE($G31," - ",P$22),WLList!$H$26:$J$109,3,FALSE))</f>
      </c>
      <c r="Q31" s="151">
        <f>IF(ISERROR(VLOOKUP(CONCATENATE($G31," - ",Q$22),WLList!$H$26:$J$109,3,FALSE)),"",VLOOKUP(CONCATENATE($G31," - ",Q$22),WLList!$H$26:$J$109,3,FALSE))</f>
      </c>
      <c r="R31" s="151">
        <f>IF(ISERROR(VLOOKUP(CONCATENATE($G31," - ",R$22),WLList!$H$26:$J$109,3,FALSE)),"",VLOOKUP(CONCATENATE($G31," - ",R$22),WLList!$H$26:$J$109,3,FALSE))</f>
      </c>
      <c r="S31" s="265">
        <f>IF(ISERROR(VLOOKUP(CONCATENATE($G31," - ",S$22),WLList!$H$26:$J$109,3,FALSE)),"",VLOOKUP(CONCATENATE($G31," - ",S$22),WLList!$H$26:$J$109,3,FALSE))</f>
      </c>
      <c r="T31" s="273"/>
      <c r="U31" s="152">
        <f>COUNTIF(H31:S31,"○")+T31</f>
        <v>0</v>
      </c>
      <c r="V31" s="260">
        <v>8</v>
      </c>
      <c r="W31" s="36" t="str">
        <f t="shared" si="11"/>
        <v>R8</v>
      </c>
      <c r="X31" s="37" t="str">
        <f>IF(V31="","",G31)</f>
        <v>Q8</v>
      </c>
      <c r="Y31" s="38">
        <f>D31</f>
      </c>
      <c r="Z31" s="39">
        <f>F31</f>
        <v>0</v>
      </c>
      <c r="AA31" s="15"/>
      <c r="AB31" s="1"/>
      <c r="AC31" s="1"/>
      <c r="AD31" s="1"/>
      <c r="AE31" s="1"/>
      <c r="AF31" s="1"/>
      <c r="AG31" s="1"/>
      <c r="AH31" s="1"/>
      <c r="AI31" s="1"/>
    </row>
    <row r="32" spans="2:27" ht="26.25" customHeight="1" hidden="1">
      <c r="B32" s="95">
        <v>9</v>
      </c>
      <c r="C32" s="290" t="s">
        <v>63</v>
      </c>
      <c r="D32" s="235">
        <f t="shared" si="15"/>
      </c>
      <c r="E32" s="235"/>
      <c r="F32" s="150"/>
      <c r="G32" s="283" t="str">
        <f t="shared" si="9"/>
        <v>Q9</v>
      </c>
      <c r="H32" s="276">
        <f>IF(ISERROR(VLOOKUP(CONCATENATE($G32," - ",H$22),WLList!$H$26:$J$109,3,FALSE)),"",VLOOKUP(CONCATENATE($G32," - ",H$22),WLList!$H$26:$J$109,3,FALSE))</f>
      </c>
      <c r="I32" s="151">
        <f>IF(ISERROR(VLOOKUP(CONCATENATE($G32," - ",I$22),WLList!$H$26:$J$109,3,FALSE)),"",VLOOKUP(CONCATENATE($G32," - ",I$22),WLList!$H$26:$J$109,3,FALSE))</f>
      </c>
      <c r="J32" s="151">
        <f>IF(ISERROR(VLOOKUP(CONCATENATE($G32," - ",J$22),WLList!$H$26:$J$109,3,FALSE)),"",VLOOKUP(CONCATENATE($G32," - ",J$22),WLList!$H$26:$J$109,3,FALSE))</f>
      </c>
      <c r="K32" s="151">
        <f>IF(ISERROR(VLOOKUP(CONCATENATE($G32," - ",K$22),WLList!$H$26:$J$109,3,FALSE)),"",VLOOKUP(CONCATENATE($G32," - ",K$22),WLList!$H$26:$J$109,3,FALSE))</f>
      </c>
      <c r="L32" s="151">
        <f>IF(ISERROR(VLOOKUP(CONCATENATE($G32," - ",L$22),WLList!$H$26:$J$109,3,FALSE)),"",VLOOKUP(CONCATENATE($G32," - ",L$22),WLList!$H$26:$J$109,3,FALSE))</f>
      </c>
      <c r="M32" s="151">
        <f>IF(ISERROR(VLOOKUP(CONCATENATE($G32," - ",M$22),WLList!$H$26:$J$109,3,FALSE)),"",VLOOKUP(CONCATENATE($G32," - ",M$22),WLList!$H$26:$J$109,3,FALSE))</f>
      </c>
      <c r="N32" s="151">
        <f>IF(ISERROR(VLOOKUP(CONCATENATE($G32," - ",N$22),WLList!$H$26:$J$109,3,FALSE)),"",VLOOKUP(CONCATENATE($G32," - ",N$22),WLList!$H$26:$J$109,3,FALSE))</f>
      </c>
      <c r="O32" s="151">
        <f>IF(ISERROR(VLOOKUP(CONCATENATE($G32," - ",O$22),WLList!$H$26:$J$109,3,FALSE)),"",VLOOKUP(CONCATENATE($G32," - ",O$22),WLList!$H$26:$J$109,3,FALSE))</f>
      </c>
      <c r="P32" s="153">
        <f>IF(ISERROR(VLOOKUP(CONCATENATE($G32," - ",P$22),WLList!$H$26:$J$109,3,FALSE)),"",VLOOKUP(CONCATENATE($G32," - ",P$22),WLList!$H$26:$J$109,3,FALSE))</f>
      </c>
      <c r="Q32" s="151">
        <f>IF(ISERROR(VLOOKUP(CONCATENATE($G32," - ",Q$22),WLList!$H$26:$J$109,3,FALSE)),"",VLOOKUP(CONCATENATE($G32," - ",Q$22),WLList!$H$26:$J$109,3,FALSE))</f>
      </c>
      <c r="R32" s="151">
        <f>IF(ISERROR(VLOOKUP(CONCATENATE($G32," - ",R$22),WLList!$H$26:$J$109,3,FALSE)),"",VLOOKUP(CONCATENATE($G32," - ",R$22),WLList!$H$26:$J$109,3,FALSE))</f>
      </c>
      <c r="S32" s="265">
        <f>IF(ISERROR(VLOOKUP(CONCATENATE($G32," - ",S$22),WLList!$H$26:$J$109,3,FALSE)),"",VLOOKUP(CONCATENATE($G32," - ",S$22),WLList!$H$26:$J$109,3,FALSE))</f>
      </c>
      <c r="T32" s="273"/>
      <c r="U32" s="152">
        <f t="shared" si="10"/>
        <v>0</v>
      </c>
      <c r="V32" s="260">
        <v>9</v>
      </c>
      <c r="W32" s="36" t="str">
        <f t="shared" si="11"/>
        <v>R9</v>
      </c>
      <c r="X32" s="37" t="str">
        <f t="shared" si="12"/>
        <v>Q9</v>
      </c>
      <c r="Y32" s="38">
        <f t="shared" si="13"/>
      </c>
      <c r="Z32" s="39">
        <f t="shared" si="14"/>
        <v>0</v>
      </c>
      <c r="AA32" s="15"/>
    </row>
    <row r="33" spans="2:27" ht="26.25" customHeight="1" hidden="1">
      <c r="B33" s="95">
        <v>10</v>
      </c>
      <c r="C33" s="290" t="s">
        <v>64</v>
      </c>
      <c r="D33" s="235">
        <f t="shared" si="15"/>
      </c>
      <c r="E33" s="235"/>
      <c r="F33" s="150"/>
      <c r="G33" s="283" t="str">
        <f t="shared" si="9"/>
        <v>Q10</v>
      </c>
      <c r="H33" s="276">
        <f>IF(ISERROR(VLOOKUP(CONCATENATE($G33," - ",H$22),WLList!$H$26:$J$109,3,FALSE)),"",VLOOKUP(CONCATENATE($G33," - ",H$22),WLList!$H$26:$J$109,3,FALSE))</f>
      </c>
      <c r="I33" s="151">
        <f>IF(ISERROR(VLOOKUP(CONCATENATE($G33," - ",I$22),WLList!$H$26:$J$109,3,FALSE)),"",VLOOKUP(CONCATENATE($G33," - ",I$22),WLList!$H$26:$J$109,3,FALSE))</f>
      </c>
      <c r="J33" s="151">
        <f>IF(ISERROR(VLOOKUP(CONCATENATE($G33," - ",J$22),WLList!$H$26:$J$109,3,FALSE)),"",VLOOKUP(CONCATENATE($G33," - ",J$22),WLList!$H$26:$J$109,3,FALSE))</f>
      </c>
      <c r="K33" s="151">
        <f>IF(ISERROR(VLOOKUP(CONCATENATE($G33," - ",K$22),WLList!$H$26:$J$109,3,FALSE)),"",VLOOKUP(CONCATENATE($G33," - ",K$22),WLList!$H$26:$J$109,3,FALSE))</f>
      </c>
      <c r="L33" s="151">
        <f>IF(ISERROR(VLOOKUP(CONCATENATE($G33," - ",L$22),WLList!$H$26:$J$109,3,FALSE)),"",VLOOKUP(CONCATENATE($G33," - ",L$22),WLList!$H$26:$J$109,3,FALSE))</f>
      </c>
      <c r="M33" s="151">
        <f>IF(ISERROR(VLOOKUP(CONCATENATE($G33," - ",M$22),WLList!$H$26:$J$109,3,FALSE)),"",VLOOKUP(CONCATENATE($G33," - ",M$22),WLList!$H$26:$J$109,3,FALSE))</f>
      </c>
      <c r="N33" s="151">
        <f>IF(ISERROR(VLOOKUP(CONCATENATE($G33," - ",N$22),WLList!$H$26:$J$109,3,FALSE)),"",VLOOKUP(CONCATENATE($G33," - ",N$22),WLList!$H$26:$J$109,3,FALSE))</f>
      </c>
      <c r="O33" s="151">
        <f>IF(ISERROR(VLOOKUP(CONCATENATE($G33," - ",O$22),WLList!$H$26:$J$109,3,FALSE)),"",VLOOKUP(CONCATENATE($G33," - ",O$22),WLList!$H$26:$J$109,3,FALSE))</f>
      </c>
      <c r="P33" s="151">
        <f>IF(ISERROR(VLOOKUP(CONCATENATE($G33," - ",P$22),WLList!$H$26:$J$109,3,FALSE)),"",VLOOKUP(CONCATENATE($G33," - ",P$22),WLList!$H$26:$J$109,3,FALSE))</f>
      </c>
      <c r="Q33" s="153">
        <f>IF(ISERROR(VLOOKUP(CONCATENATE($G33," - ",Q$22),WLList!$H$26:$J$109,3,FALSE)),"",VLOOKUP(CONCATENATE($G33," - ",Q$22),WLList!$H$26:$J$109,3,FALSE))</f>
      </c>
      <c r="R33" s="151">
        <f>IF(ISERROR(VLOOKUP(CONCATENATE($G33," - ",R$22),WLList!$H$26:$J$109,3,FALSE)),"",VLOOKUP(CONCATENATE($G33," - ",R$22),WLList!$H$26:$J$109,3,FALSE))</f>
      </c>
      <c r="S33" s="265">
        <f>IF(ISERROR(VLOOKUP(CONCATENATE($G33," - ",S$22),WLList!$H$26:$J$109,3,FALSE)),"",VLOOKUP(CONCATENATE($G33," - ",S$22),WLList!$H$26:$J$109,3,FALSE))</f>
      </c>
      <c r="T33" s="273"/>
      <c r="U33" s="152">
        <f t="shared" si="10"/>
        <v>0</v>
      </c>
      <c r="V33" s="260">
        <v>10</v>
      </c>
      <c r="W33" s="36" t="str">
        <f t="shared" si="11"/>
        <v>R10</v>
      </c>
      <c r="X33" s="37" t="str">
        <f t="shared" si="12"/>
        <v>Q10</v>
      </c>
      <c r="Y33" s="38">
        <f t="shared" si="13"/>
      </c>
      <c r="Z33" s="39">
        <f t="shared" si="14"/>
        <v>0</v>
      </c>
      <c r="AA33" s="15"/>
    </row>
    <row r="34" spans="2:27" ht="26.25" customHeight="1" hidden="1">
      <c r="B34" s="95">
        <v>11</v>
      </c>
      <c r="C34" s="291" t="s">
        <v>65</v>
      </c>
      <c r="D34" s="236">
        <f t="shared" si="15"/>
      </c>
      <c r="E34" s="236"/>
      <c r="F34" s="154"/>
      <c r="G34" s="284" t="str">
        <f t="shared" si="9"/>
        <v>Q11</v>
      </c>
      <c r="H34" s="241">
        <f>IF(ISERROR(VLOOKUP(CONCATENATE($G34," - ",H$22),WLList!$H$26:$J$109,3,FALSE)),"",VLOOKUP(CONCATENATE($G34," - ",H$22),WLList!$H$26:$J$109,3,FALSE))</f>
      </c>
      <c r="I34" s="144">
        <f>IF(ISERROR(VLOOKUP(CONCATENATE($G34," - ",I$22),WLList!$H$26:$J$109,3,FALSE)),"",VLOOKUP(CONCATENATE($G34," - ",I$22),WLList!$H$26:$J$109,3,FALSE))</f>
      </c>
      <c r="J34" s="144">
        <f>IF(ISERROR(VLOOKUP(CONCATENATE($G34," - ",J$22),WLList!$H$26:$J$109,3,FALSE)),"",VLOOKUP(CONCATENATE($G34," - ",J$22),WLList!$H$26:$J$109,3,FALSE))</f>
      </c>
      <c r="K34" s="144">
        <f>IF(ISERROR(VLOOKUP(CONCATENATE($G34," - ",K$22),WLList!$H$26:$J$109,3,FALSE)),"",VLOOKUP(CONCATENATE($G34," - ",K$22),WLList!$H$26:$J$109,3,FALSE))</f>
      </c>
      <c r="L34" s="144">
        <f>IF(ISERROR(VLOOKUP(CONCATENATE($G34," - ",L$22),WLList!$H$26:$J$109,3,FALSE)),"",VLOOKUP(CONCATENATE($G34," - ",L$22),WLList!$H$26:$J$109,3,FALSE))</f>
      </c>
      <c r="M34" s="144">
        <f>IF(ISERROR(VLOOKUP(CONCATENATE($G34," - ",M$22),WLList!$H$26:$J$109,3,FALSE)),"",VLOOKUP(CONCATENATE($G34," - ",M$22),WLList!$H$26:$J$109,3,FALSE))</f>
      </c>
      <c r="N34" s="144">
        <f>IF(ISERROR(VLOOKUP(CONCATENATE($G34," - ",N$22),WLList!$H$26:$J$109,3,FALSE)),"",VLOOKUP(CONCATENATE($G34," - ",N$22),WLList!$H$26:$J$109,3,FALSE))</f>
      </c>
      <c r="O34" s="144">
        <f>IF(ISERROR(VLOOKUP(CONCATENATE($G34," - ",O$22),WLList!$H$26:$J$109,3,FALSE)),"",VLOOKUP(CONCATENATE($G34," - ",O$22),WLList!$H$26:$J$109,3,FALSE))</f>
      </c>
      <c r="P34" s="144">
        <f>IF(ISERROR(VLOOKUP(CONCATENATE($G34," - ",P$22),WLList!$H$26:$J$109,3,FALSE)),"",VLOOKUP(CONCATENATE($G34," - ",P$22),WLList!$H$26:$J$109,3,FALSE))</f>
      </c>
      <c r="Q34" s="144">
        <f>IF(ISERROR(VLOOKUP(CONCATENATE($G34," - ",Q$22),WLList!$H$26:$J$109,3,FALSE)),"",VLOOKUP(CONCATENATE($G34," - ",Q$22),WLList!$H$26:$J$109,3,FALSE))</f>
      </c>
      <c r="R34" s="148">
        <f>IF(ISERROR(VLOOKUP(CONCATENATE($G34," - ",R$22),WLList!$H$26:$J$109,3,FALSE)),"",VLOOKUP(CONCATENATE($G34," - ",R$22),WLList!$H$26:$J$109,3,FALSE))</f>
      </c>
      <c r="S34" s="253">
        <f>IF(ISERROR(VLOOKUP(CONCATENATE($G34," - ",S$22),WLList!$H$26:$J$109,3,FALSE)),"",VLOOKUP(CONCATENATE($G34," - ",S$22),WLList!$H$26:$J$109,3,FALSE))</f>
      </c>
      <c r="T34" s="257"/>
      <c r="U34" s="145">
        <f>COUNTIF(H34:S34,"○")+T34</f>
        <v>0</v>
      </c>
      <c r="V34" s="260">
        <v>11</v>
      </c>
      <c r="W34" s="36" t="str">
        <f t="shared" si="11"/>
        <v>R11</v>
      </c>
      <c r="X34" s="37" t="str">
        <f t="shared" si="12"/>
        <v>Q11</v>
      </c>
      <c r="Y34" s="38">
        <f t="shared" si="13"/>
      </c>
      <c r="Z34" s="39">
        <f t="shared" si="14"/>
        <v>0</v>
      </c>
      <c r="AA34" s="15"/>
    </row>
    <row r="35" spans="2:35" ht="26.25" customHeight="1" hidden="1" thickBot="1">
      <c r="B35" s="96">
        <v>12</v>
      </c>
      <c r="C35" s="292" t="s">
        <v>66</v>
      </c>
      <c r="D35" s="285">
        <f t="shared" si="15"/>
      </c>
      <c r="E35" s="285"/>
      <c r="F35" s="286"/>
      <c r="G35" s="287" t="str">
        <f t="shared" si="9"/>
        <v>Q12</v>
      </c>
      <c r="H35" s="277">
        <f>IF(ISERROR(VLOOKUP(CONCATENATE($G35," - ",H$22),WLList!$H$26:$J$109,3,FALSE)),"",VLOOKUP(CONCATENATE($G35," - ",H$22),WLList!$H$26:$J$109,3,FALSE))</f>
      </c>
      <c r="I35" s="271">
        <f>IF(ISERROR(VLOOKUP(CONCATENATE($G35," - ",I$22),WLList!$H$26:$J$109,3,FALSE)),"",VLOOKUP(CONCATENATE($G35," - ",I$22),WLList!$H$26:$J$109,3,FALSE))</f>
      </c>
      <c r="J35" s="271">
        <f>IF(ISERROR(VLOOKUP(CONCATENATE($G35," - ",J$22),WLList!$H$26:$J$109,3,FALSE)),"",VLOOKUP(CONCATENATE($G35," - ",J$22),WLList!$H$26:$J$109,3,FALSE))</f>
      </c>
      <c r="K35" s="271">
        <f>IF(ISERROR(VLOOKUP(CONCATENATE($G35," - ",K$22),WLList!$H$26:$J$109,3,FALSE)),"",VLOOKUP(CONCATENATE($G35," - ",K$22),WLList!$H$26:$J$109,3,FALSE))</f>
      </c>
      <c r="L35" s="271">
        <f>IF(ISERROR(VLOOKUP(CONCATENATE($G35," - ",L$22),WLList!$H$26:$J$109,3,FALSE)),"",VLOOKUP(CONCATENATE($G35," - ",L$22),WLList!$H$26:$J$109,3,FALSE))</f>
      </c>
      <c r="M35" s="271">
        <f>IF(ISERROR(VLOOKUP(CONCATENATE($G35," - ",M$22),WLList!$H$26:$J$109,3,FALSE)),"",VLOOKUP(CONCATENATE($G35," - ",M$22),WLList!$H$26:$J$109,3,FALSE))</f>
      </c>
      <c r="N35" s="271">
        <f>IF(ISERROR(VLOOKUP(CONCATENATE($G35," - ",N$22),WLList!$H$26:$J$109,3,FALSE)),"",VLOOKUP(CONCATENATE($G35," - ",N$22),WLList!$H$26:$J$109,3,FALSE))</f>
      </c>
      <c r="O35" s="271">
        <f>IF(ISERROR(VLOOKUP(CONCATENATE($G35," - ",O$22),WLList!$H$26:$J$109,3,FALSE)),"",VLOOKUP(CONCATENATE($G35," - ",O$22),WLList!$H$26:$J$109,3,FALSE))</f>
      </c>
      <c r="P35" s="271">
        <f>IF(ISERROR(VLOOKUP(CONCATENATE($G35," - ",P$22),WLList!$H$26:$J$109,3,FALSE)),"",VLOOKUP(CONCATENATE($G35," - ",P$22),WLList!$H$26:$J$109,3,FALSE))</f>
      </c>
      <c r="Q35" s="271">
        <f>IF(ISERROR(VLOOKUP(CONCATENATE($G35," - ",Q$22),WLList!$H$26:$J$109,3,FALSE)),"",VLOOKUP(CONCATENATE($G35," - ",Q$22),WLList!$H$26:$J$109,3,FALSE))</f>
      </c>
      <c r="R35" s="271">
        <f>IF(ISERROR(VLOOKUP(CONCATENATE($G35," - ",R$22),WLList!$H$26:$J$109,3,FALSE)),"",VLOOKUP(CONCATENATE($G35," - ",R$22),WLList!$H$26:$J$109,3,FALSE))</f>
      </c>
      <c r="S35" s="272">
        <f>IF(ISERROR(VLOOKUP(CONCATENATE($G35," - ",S$22),WLList!$H$26:$J$109,3,FALSE)),"",VLOOKUP(CONCATENATE($G35," - ",S$22),WLList!$H$26:$J$109,3,FALSE))</f>
      </c>
      <c r="T35" s="274"/>
      <c r="U35" s="259">
        <f>COUNTIF(H35:S35,"○")+T35</f>
        <v>0</v>
      </c>
      <c r="V35" s="263">
        <v>12</v>
      </c>
      <c r="W35" s="36" t="str">
        <f t="shared" si="11"/>
        <v>R12</v>
      </c>
      <c r="X35" s="37" t="str">
        <f t="shared" si="12"/>
        <v>Q12</v>
      </c>
      <c r="Y35" s="38">
        <f t="shared" si="13"/>
      </c>
      <c r="Z35" s="39">
        <f t="shared" si="14"/>
        <v>0</v>
      </c>
      <c r="AA35" s="15"/>
      <c r="AB35" s="1"/>
      <c r="AC35" s="1"/>
      <c r="AD35" s="1"/>
      <c r="AE35" s="1"/>
      <c r="AF35" s="1"/>
      <c r="AG35" s="1"/>
      <c r="AH35" s="1"/>
      <c r="AI35" s="1"/>
    </row>
    <row r="36" spans="2:28" ht="20.25" customHeight="1">
      <c r="B36" s="52"/>
      <c r="C36" s="52"/>
      <c r="D36" s="53"/>
      <c r="E36" s="53"/>
      <c r="F36" s="54"/>
      <c r="G36" s="55"/>
      <c r="H36" s="56"/>
      <c r="I36" s="338"/>
      <c r="J36" s="339"/>
      <c r="K36" s="342"/>
      <c r="L36" s="342"/>
      <c r="M36" s="342"/>
      <c r="N36" s="342"/>
      <c r="O36" s="342"/>
      <c r="P36" s="343"/>
      <c r="Q36" s="342"/>
      <c r="R36" s="343"/>
      <c r="S36" s="343"/>
      <c r="T36" s="343"/>
      <c r="U36" s="343"/>
      <c r="V36" s="344"/>
      <c r="W36" s="345"/>
      <c r="X36" s="345"/>
      <c r="Y36" s="346"/>
      <c r="Z36" s="347"/>
      <c r="AA36" s="348"/>
      <c r="AB36" s="339"/>
    </row>
    <row r="37" spans="2:28" ht="26.25" customHeight="1">
      <c r="B37" s="13" t="s">
        <v>106</v>
      </c>
      <c r="C37" s="69"/>
      <c r="D37" s="13" t="s">
        <v>172</v>
      </c>
      <c r="E37" s="69"/>
      <c r="F37" s="70"/>
      <c r="G37" s="71"/>
      <c r="H37" s="64"/>
      <c r="I37" s="340"/>
      <c r="J37" s="341"/>
      <c r="K37" s="340"/>
      <c r="L37" s="349"/>
      <c r="M37" s="349"/>
      <c r="N37" s="350"/>
      <c r="O37" s="351"/>
      <c r="P37" s="352"/>
      <c r="Q37" s="351"/>
      <c r="R37" s="352"/>
      <c r="S37" s="352"/>
      <c r="T37" s="352"/>
      <c r="U37" s="353"/>
      <c r="V37" s="353"/>
      <c r="W37" s="65"/>
      <c r="X37" s="345"/>
      <c r="Y37" s="346"/>
      <c r="Z37" s="347"/>
      <c r="AA37" s="348"/>
      <c r="AB37" s="341"/>
    </row>
    <row r="38" spans="2:35" ht="18" customHeight="1" thickBot="1">
      <c r="B38" s="509" t="s">
        <v>174</v>
      </c>
      <c r="C38" s="510"/>
      <c r="D38" s="510"/>
      <c r="E38" s="510"/>
      <c r="F38" s="479">
        <v>1</v>
      </c>
      <c r="G38" s="477">
        <v>2</v>
      </c>
      <c r="H38" s="478">
        <v>3</v>
      </c>
      <c r="I38" s="513" t="s">
        <v>22</v>
      </c>
      <c r="J38" s="514"/>
      <c r="K38" s="373" t="s">
        <v>145</v>
      </c>
      <c r="L38" s="69"/>
      <c r="M38" s="69"/>
      <c r="N38" s="73"/>
      <c r="O38" s="74"/>
      <c r="P38" s="72"/>
      <c r="Q38" s="74"/>
      <c r="R38" s="72"/>
      <c r="S38" s="72"/>
      <c r="T38" s="72"/>
      <c r="U38" s="73"/>
      <c r="V38" s="73"/>
      <c r="W38" s="65" t="s">
        <v>186</v>
      </c>
      <c r="X38" s="60">
        <f>IF(I38="","",E38)</f>
        <v>0</v>
      </c>
      <c r="Y38" s="63"/>
      <c r="Z38" s="61"/>
      <c r="AB38" s="1"/>
      <c r="AC38" s="1"/>
      <c r="AD38" s="1"/>
      <c r="AE38" s="1"/>
      <c r="AF38" s="1"/>
      <c r="AG38" s="1"/>
      <c r="AH38" s="1"/>
      <c r="AI38" s="1"/>
    </row>
    <row r="39" spans="2:35" ht="26.25" customHeight="1">
      <c r="B39" s="473" t="s">
        <v>102</v>
      </c>
      <c r="C39" s="474"/>
      <c r="D39" s="317">
        <f>IF(ISERROR(VLOOKUP($B39,$W$8:$Z$46,3,FALSE))=TRUE,"",VLOOKUP($B39,$W$8:$Z$46,3,FALSE))</f>
      </c>
      <c r="E39" s="475">
        <f>IF($D39="","",VLOOKUP($D39,$D$8:$G$19,4,FALSE))</f>
      </c>
      <c r="F39" s="476">
        <f>PairingList!E30</f>
        <v>0</v>
      </c>
      <c r="G39" s="266">
        <f>PairingList!F30</f>
        <v>0</v>
      </c>
      <c r="H39" s="267">
        <f>PairingList!K30</f>
        <v>0</v>
      </c>
      <c r="I39" s="505"/>
      <c r="J39" s="506"/>
      <c r="K39" s="373" t="s">
        <v>141</v>
      </c>
      <c r="L39" s="229"/>
      <c r="M39" s="229"/>
      <c r="N39" s="55"/>
      <c r="O39" s="66"/>
      <c r="P39" s="67"/>
      <c r="Q39" s="66"/>
      <c r="R39" s="67"/>
      <c r="S39" s="67"/>
      <c r="T39" s="67"/>
      <c r="U39" s="53"/>
      <c r="V39" s="376" t="s">
        <v>183</v>
      </c>
      <c r="W39" s="335" t="str">
        <f>CONCATENATE($I39,$W38)</f>
        <v>CF56</v>
      </c>
      <c r="X39" s="65">
        <f>IF(I39="","",E39)</f>
      </c>
      <c r="Y39" s="336">
        <f>D39</f>
      </c>
      <c r="Z39" s="337"/>
      <c r="AB39" s="1"/>
      <c r="AC39" s="1"/>
      <c r="AD39" s="1"/>
      <c r="AE39" s="1"/>
      <c r="AF39" s="1"/>
      <c r="AG39" s="1"/>
      <c r="AH39" s="401"/>
      <c r="AI39" s="401"/>
    </row>
    <row r="40" spans="2:35" ht="26.25" customHeight="1" thickBot="1">
      <c r="B40" s="50" t="s">
        <v>104</v>
      </c>
      <c r="C40" s="51"/>
      <c r="D40" s="41">
        <f>IF(ISERROR(VLOOKUP(B40,$W$8:$Z$46,3,FALSE))=TRUE,"",VLOOKUP(B40,$W$8:$Z$46,3,FALSE))</f>
      </c>
      <c r="E40" s="378">
        <f>IF($D40="","",VLOOKUP($D40,$D$8:$G$19,4,FALSE))</f>
      </c>
      <c r="F40" s="480">
        <f>PairingList!C30</f>
        <v>0</v>
      </c>
      <c r="G40" s="481">
        <f>PairingList!H30</f>
        <v>0</v>
      </c>
      <c r="H40" s="482">
        <f>PairingList!I30</f>
        <v>0</v>
      </c>
      <c r="I40" s="507"/>
      <c r="J40" s="508"/>
      <c r="K40" s="373" t="s">
        <v>140</v>
      </c>
      <c r="L40" s="230"/>
      <c r="M40" s="230"/>
      <c r="N40" s="55"/>
      <c r="O40" s="66"/>
      <c r="P40" s="67"/>
      <c r="Q40" s="66"/>
      <c r="R40" s="67"/>
      <c r="S40" s="67"/>
      <c r="T40" s="67"/>
      <c r="U40" s="53"/>
      <c r="V40" s="376" t="s">
        <v>131</v>
      </c>
      <c r="W40" s="335" t="str">
        <f>CONCATENATE($I40,$W38)</f>
        <v>CF56</v>
      </c>
      <c r="X40" s="65">
        <f>IF(I40="","",E40)</f>
      </c>
      <c r="Y40" s="336">
        <f>D40</f>
      </c>
      <c r="Z40" s="337"/>
      <c r="AB40" s="1"/>
      <c r="AC40" s="1"/>
      <c r="AD40" s="1"/>
      <c r="AE40" s="1"/>
      <c r="AF40" s="1"/>
      <c r="AG40" s="1"/>
      <c r="AH40" s="401"/>
      <c r="AI40" s="401"/>
    </row>
    <row r="41" spans="2:35" ht="18" customHeight="1" thickBot="1">
      <c r="B41" s="511" t="s">
        <v>124</v>
      </c>
      <c r="C41" s="512"/>
      <c r="D41" s="512"/>
      <c r="E41" s="512"/>
      <c r="F41" s="479">
        <v>1</v>
      </c>
      <c r="G41" s="477">
        <v>2</v>
      </c>
      <c r="H41" s="478">
        <v>3</v>
      </c>
      <c r="I41" s="515" t="s">
        <v>22</v>
      </c>
      <c r="J41" s="516"/>
      <c r="K41" s="374" t="s">
        <v>142</v>
      </c>
      <c r="L41" s="371"/>
      <c r="M41" s="371"/>
      <c r="N41" s="371"/>
      <c r="O41" s="56"/>
      <c r="P41" s="57"/>
      <c r="Q41" s="56"/>
      <c r="R41" s="57"/>
      <c r="S41" s="57"/>
      <c r="T41" s="57"/>
      <c r="U41" s="58"/>
      <c r="V41" s="59"/>
      <c r="W41" s="335" t="s">
        <v>184</v>
      </c>
      <c r="X41" s="65"/>
      <c r="Y41" s="63"/>
      <c r="Z41" s="61"/>
      <c r="AB41" s="1"/>
      <c r="AC41" s="1"/>
      <c r="AD41" s="1"/>
      <c r="AE41" s="1"/>
      <c r="AF41" s="1"/>
      <c r="AG41" s="1"/>
      <c r="AH41" s="401"/>
      <c r="AI41" s="401"/>
    </row>
    <row r="42" spans="2:35" ht="26.25" customHeight="1">
      <c r="B42" s="46" t="s">
        <v>100</v>
      </c>
      <c r="C42" s="47"/>
      <c r="D42" s="21">
        <f>IF(ISERROR(VLOOKUP(B42,$W$8:$Z$46,3,FALSE))=TRUE,"",VLOOKUP(B42,$W$8:$Z$46,3,FALSE))</f>
      </c>
      <c r="E42" s="377">
        <f>IF($D42="","",VLOOKUP($D42,$D$8:$G$19,4,FALSE))</f>
      </c>
      <c r="F42" s="476">
        <f>PairingList!E32</f>
        <v>0</v>
      </c>
      <c r="G42" s="266">
        <f>PairingList!F32</f>
        <v>0</v>
      </c>
      <c r="H42" s="267">
        <f>PairingList!K32</f>
        <v>0</v>
      </c>
      <c r="I42" s="505"/>
      <c r="J42" s="506"/>
      <c r="K42" s="375" t="s">
        <v>144</v>
      </c>
      <c r="L42" s="371"/>
      <c r="M42" s="371"/>
      <c r="N42" s="371"/>
      <c r="O42" s="66"/>
      <c r="P42" s="66"/>
      <c r="Q42" s="66"/>
      <c r="R42" s="67"/>
      <c r="S42" s="67"/>
      <c r="T42" s="67"/>
      <c r="U42" s="53"/>
      <c r="V42" s="53"/>
      <c r="W42" s="335" t="str">
        <f>CONCATENATE($I42,$W41)</f>
        <v>PF</v>
      </c>
      <c r="X42" s="65">
        <f>IF(I42="","",E42)</f>
      </c>
      <c r="Y42" s="336">
        <f>D42</f>
      </c>
      <c r="Z42" s="337"/>
      <c r="AB42" s="1"/>
      <c r="AC42" s="1"/>
      <c r="AD42" s="1"/>
      <c r="AE42" s="1"/>
      <c r="AF42" s="1"/>
      <c r="AG42" s="1"/>
      <c r="AH42" s="1"/>
      <c r="AI42" s="1"/>
    </row>
    <row r="43" spans="2:35" ht="26.25" customHeight="1" thickBot="1">
      <c r="B43" s="50" t="s">
        <v>175</v>
      </c>
      <c r="C43" s="51"/>
      <c r="D43" s="41">
        <f>IF(ISERROR(VLOOKUP(B43,$W$8:$Z$46,3,FALSE))=TRUE,"",VLOOKUP(B43,$W$8:$Z$46,3,FALSE))</f>
      </c>
      <c r="E43" s="378">
        <f>IF($D43="","",VLOOKUP($D43,$D$8:$G$19,4,FALSE))</f>
      </c>
      <c r="F43" s="483">
        <f>PairingList!C32</f>
        <v>0</v>
      </c>
      <c r="G43" s="481">
        <f>PairingList!H32</f>
        <v>0</v>
      </c>
      <c r="H43" s="482">
        <f>PairingList!I32</f>
        <v>0</v>
      </c>
      <c r="I43" s="507"/>
      <c r="J43" s="508"/>
      <c r="K43" s="375" t="s">
        <v>143</v>
      </c>
      <c r="L43" s="371"/>
      <c r="M43" s="371"/>
      <c r="N43" s="371"/>
      <c r="O43" s="66"/>
      <c r="P43" s="66"/>
      <c r="Q43" s="66"/>
      <c r="R43" s="67"/>
      <c r="S43" s="67"/>
      <c r="T43" s="1"/>
      <c r="U43" s="379"/>
      <c r="V43" s="379"/>
      <c r="W43" s="335" t="str">
        <f>CONCATENATE($I43,$W41)</f>
        <v>PF</v>
      </c>
      <c r="X43" s="65">
        <f>IF(I43="","",E43)</f>
      </c>
      <c r="Y43" s="336">
        <f>D43</f>
      </c>
      <c r="Z43" s="337"/>
      <c r="AB43" s="1"/>
      <c r="AC43" s="1"/>
      <c r="AD43" s="1"/>
      <c r="AE43" s="1"/>
      <c r="AF43" s="1"/>
      <c r="AG43" s="1"/>
      <c r="AH43" s="1"/>
      <c r="AI43" s="1"/>
    </row>
    <row r="44" spans="2:35" ht="18" customHeight="1" thickBot="1">
      <c r="B44" s="511" t="s">
        <v>123</v>
      </c>
      <c r="C44" s="512"/>
      <c r="D44" s="512"/>
      <c r="E44" s="512"/>
      <c r="F44" s="479">
        <v>1</v>
      </c>
      <c r="G44" s="477">
        <v>2</v>
      </c>
      <c r="H44" s="478">
        <v>3</v>
      </c>
      <c r="I44" s="515" t="s">
        <v>22</v>
      </c>
      <c r="J44" s="516"/>
      <c r="K44" s="371"/>
      <c r="L44" s="371"/>
      <c r="M44" s="371"/>
      <c r="N44" s="371"/>
      <c r="O44" s="56"/>
      <c r="P44" s="57"/>
      <c r="Q44" s="56"/>
      <c r="R44" s="57"/>
      <c r="S44" s="57"/>
      <c r="T44" s="379"/>
      <c r="U44" s="379"/>
      <c r="V44" s="379"/>
      <c r="W44" s="335" t="s">
        <v>185</v>
      </c>
      <c r="X44" s="65">
        <f>IF(I44="","",E44)</f>
        <v>0</v>
      </c>
      <c r="Y44" s="63"/>
      <c r="Z44" s="61"/>
      <c r="AB44" s="1"/>
      <c r="AC44" s="1"/>
      <c r="AD44" s="1"/>
      <c r="AE44" s="1"/>
      <c r="AF44" s="1"/>
      <c r="AG44" s="1"/>
      <c r="AH44" s="401"/>
      <c r="AI44" s="401"/>
    </row>
    <row r="45" spans="2:35" ht="26.25" customHeight="1">
      <c r="B45" s="46" t="s">
        <v>176</v>
      </c>
      <c r="C45" s="47"/>
      <c r="D45" s="21">
        <f>IF(ISERROR(VLOOKUP(B45,$W$8:$Z$46,3,FALSE))=TRUE,"",VLOOKUP(B45,$W$8:$Z$46,3,FALSE))</f>
      </c>
      <c r="E45" s="377">
        <f>IF($D45="","",VLOOKUP($D45,$D$8:$G$19,4,FALSE))</f>
      </c>
      <c r="F45" s="476">
        <f>PairingList!E34</f>
        <v>0</v>
      </c>
      <c r="G45" s="266">
        <f>PairingList!F34</f>
        <v>0</v>
      </c>
      <c r="H45" s="267">
        <f>PairingList!K34</f>
        <v>0</v>
      </c>
      <c r="I45" s="505"/>
      <c r="J45" s="506"/>
      <c r="K45" s="1"/>
      <c r="L45" s="229"/>
      <c r="M45" s="55"/>
      <c r="N45" s="66"/>
      <c r="O45" s="66"/>
      <c r="P45" s="67"/>
      <c r="Q45" s="66"/>
      <c r="R45" s="67"/>
      <c r="S45" s="67"/>
      <c r="T45" s="67"/>
      <c r="U45" s="53"/>
      <c r="V45" s="53"/>
      <c r="W45" s="335" t="str">
        <f>CONCATENATE($I45,$W44)</f>
        <v>F</v>
      </c>
      <c r="X45" s="65">
        <f>IF(I45="","",E45)</f>
      </c>
      <c r="Y45" s="336">
        <f>D45</f>
      </c>
      <c r="Z45" s="337"/>
      <c r="AB45" s="1"/>
      <c r="AC45" s="1"/>
      <c r="AD45" s="1"/>
      <c r="AE45" s="1"/>
      <c r="AF45" s="1"/>
      <c r="AG45" s="1"/>
      <c r="AH45" s="401"/>
      <c r="AI45" s="401"/>
    </row>
    <row r="46" spans="2:35" ht="26.25" customHeight="1" thickBot="1">
      <c r="B46" s="50" t="s">
        <v>177</v>
      </c>
      <c r="C46" s="51"/>
      <c r="D46" s="41">
        <f>IF(ISERROR(VLOOKUP(B46,$W$8:$Z$46,3,FALSE))=TRUE,"",VLOOKUP(B46,$W$8:$Z$46,3,FALSE))</f>
      </c>
      <c r="E46" s="378">
        <f>IF($D46="","",VLOOKUP($D46,$D$8:$G$19,4,FALSE))</f>
      </c>
      <c r="F46" s="42">
        <f>PairingList!C34</f>
        <v>0</v>
      </c>
      <c r="G46" s="62">
        <f>PairingList!H34</f>
        <v>0</v>
      </c>
      <c r="H46" s="68">
        <f>PairingList!I34</f>
        <v>0</v>
      </c>
      <c r="I46" s="507"/>
      <c r="J46" s="508"/>
      <c r="K46" s="1"/>
      <c r="L46" s="230"/>
      <c r="M46" s="55"/>
      <c r="N46" s="66"/>
      <c r="O46" s="66"/>
      <c r="P46" s="67"/>
      <c r="Q46" s="66"/>
      <c r="R46" s="67"/>
      <c r="S46" s="67"/>
      <c r="T46" s="402"/>
      <c r="U46" s="402"/>
      <c r="V46" s="53"/>
      <c r="W46" s="335" t="str">
        <f>CONCATENATE($I46,$W44)</f>
        <v>F</v>
      </c>
      <c r="X46" s="65">
        <f>IF(I46="","",E46)</f>
      </c>
      <c r="Y46" s="336">
        <f>D46</f>
      </c>
      <c r="Z46" s="337"/>
      <c r="AB46" s="1"/>
      <c r="AC46" s="1"/>
      <c r="AD46" s="1"/>
      <c r="AE46" s="1"/>
      <c r="AF46" s="1"/>
      <c r="AG46" s="1"/>
      <c r="AH46" s="401"/>
      <c r="AI46" s="401"/>
    </row>
    <row r="47" spans="12:24" ht="13.5">
      <c r="L47" s="1"/>
      <c r="M47" s="1"/>
      <c r="W47" s="1"/>
      <c r="X47" s="1"/>
    </row>
  </sheetData>
  <sheetProtection selectLockedCells="1" selectUnlockedCells="1"/>
  <mergeCells count="24">
    <mergeCell ref="AF14:AH14"/>
    <mergeCell ref="AF15:AH15"/>
    <mergeCell ref="I43:J43"/>
    <mergeCell ref="I44:J44"/>
    <mergeCell ref="AF16:AH16"/>
    <mergeCell ref="I42:J42"/>
    <mergeCell ref="AF9:AH9"/>
    <mergeCell ref="AF10:AH10"/>
    <mergeCell ref="AF12:AH12"/>
    <mergeCell ref="AF13:AH13"/>
    <mergeCell ref="AF2:AI2"/>
    <mergeCell ref="AF6:AH6"/>
    <mergeCell ref="AF7:AH7"/>
    <mergeCell ref="AF8:AH8"/>
    <mergeCell ref="AF11:AH11"/>
    <mergeCell ref="I45:J45"/>
    <mergeCell ref="I46:J46"/>
    <mergeCell ref="B38:E38"/>
    <mergeCell ref="B41:E41"/>
    <mergeCell ref="B44:E44"/>
    <mergeCell ref="I38:J38"/>
    <mergeCell ref="I39:J39"/>
    <mergeCell ref="I40:J40"/>
    <mergeCell ref="I41:J41"/>
  </mergeCells>
  <dataValidations count="1">
    <dataValidation type="list" allowBlank="1" showInputMessage="1" showErrorMessage="1" sqref="I39:I40 I45:I46 I42:I43">
      <formula1>$V$38:$V$40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1"/>
  <sheetViews>
    <sheetView showZeros="0" tabSelected="1" zoomScale="75" zoomScaleNormal="75" zoomScalePageLayoutView="0" workbookViewId="0" topLeftCell="A1">
      <selection activeCell="I2" sqref="I2"/>
    </sheetView>
  </sheetViews>
  <sheetFormatPr defaultColWidth="9.00390625" defaultRowHeight="21" customHeight="1"/>
  <cols>
    <col min="1" max="1" width="2.625" style="75" customWidth="1"/>
    <col min="2" max="2" width="15.625" style="76" customWidth="1"/>
    <col min="3" max="3" width="7.125" style="76" customWidth="1"/>
    <col min="4" max="4" width="4.125" style="76" customWidth="1"/>
    <col min="5" max="6" width="7.125" style="76" customWidth="1"/>
    <col min="7" max="7" width="4.125" style="76" customWidth="1"/>
    <col min="8" max="9" width="7.125" style="76" customWidth="1"/>
    <col min="10" max="10" width="4.125" style="76" customWidth="1"/>
    <col min="11" max="12" width="7.125" style="76" customWidth="1"/>
    <col min="13" max="13" width="4.125" style="76" customWidth="1"/>
    <col min="14" max="15" width="7.125" style="76" customWidth="1"/>
    <col min="16" max="16" width="4.125" style="76" customWidth="1"/>
    <col min="17" max="17" width="7.125" style="76" customWidth="1"/>
    <col min="18" max="18" width="7.125" style="75" customWidth="1"/>
    <col min="19" max="19" width="4.125" style="75" customWidth="1"/>
    <col min="20" max="20" width="7.125" style="75" customWidth="1"/>
    <col min="21" max="21" width="2.00390625" style="75" customWidth="1"/>
    <col min="22" max="32" width="4.625" style="75" customWidth="1"/>
    <col min="33" max="35" width="9.00390625" style="75" customWidth="1"/>
    <col min="36" max="49" width="5.375" style="75" customWidth="1"/>
    <col min="50" max="16384" width="9.00390625" style="75" customWidth="1"/>
  </cols>
  <sheetData>
    <row r="1" spans="2:17" ht="20.25" customHeight="1" thickBo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20" ht="20.25" customHeight="1" thickBot="1">
      <c r="B2" s="77" t="str">
        <f>Result!B2</f>
        <v>2012　JYMA選抜 大学対抗 Match-Race</v>
      </c>
      <c r="C2" s="75"/>
      <c r="D2" s="75"/>
      <c r="E2" s="75"/>
      <c r="F2" s="75"/>
      <c r="G2" s="75"/>
      <c r="H2" s="75"/>
      <c r="I2" s="75"/>
      <c r="J2" s="75"/>
      <c r="K2" s="75"/>
      <c r="R2" s="490"/>
      <c r="S2" s="491" t="s">
        <v>23</v>
      </c>
      <c r="T2" s="492"/>
    </row>
    <row r="3" spans="2:49" ht="20.25" customHeight="1">
      <c r="B3" s="77"/>
      <c r="C3" s="77"/>
      <c r="D3" s="75"/>
      <c r="E3" s="75"/>
      <c r="F3" s="77"/>
      <c r="G3" s="75"/>
      <c r="H3" s="75"/>
      <c r="I3" s="75"/>
      <c r="J3" s="75"/>
      <c r="K3" s="75"/>
      <c r="L3" s="75"/>
      <c r="M3" s="75"/>
      <c r="O3" s="75"/>
      <c r="P3" s="75"/>
      <c r="Q3" s="78" t="str">
        <f>Result!V3</f>
        <v>10-11 Mar. 2012 　ISAF Grade4   JYMA egF=1.2</v>
      </c>
      <c r="AB3" s="13"/>
      <c r="AJ3" s="496" t="s">
        <v>229</v>
      </c>
      <c r="AK3" s="79"/>
      <c r="AL3" s="496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</row>
    <row r="4" spans="1:49" ht="22.5" customHeight="1">
      <c r="A4" s="79"/>
      <c r="B4" s="13" t="s">
        <v>154</v>
      </c>
      <c r="C4" s="13" t="s">
        <v>237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AJ4" s="496"/>
      <c r="AK4" s="79"/>
      <c r="AL4" s="496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</row>
    <row r="5" spans="2:49" ht="20.25" customHeight="1">
      <c r="B5" s="484"/>
      <c r="C5" s="485" t="s">
        <v>26</v>
      </c>
      <c r="D5" s="486">
        <v>1</v>
      </c>
      <c r="E5" s="487" t="s">
        <v>27</v>
      </c>
      <c r="F5" s="485" t="s">
        <v>26</v>
      </c>
      <c r="G5" s="486">
        <f>D5+1</f>
        <v>2</v>
      </c>
      <c r="H5" s="488" t="s">
        <v>27</v>
      </c>
      <c r="I5" s="489" t="s">
        <v>26</v>
      </c>
      <c r="J5" s="486">
        <f>G5+1</f>
        <v>3</v>
      </c>
      <c r="K5" s="488" t="s">
        <v>27</v>
      </c>
      <c r="L5" s="489" t="s">
        <v>26</v>
      </c>
      <c r="M5" s="486">
        <f>J5+1</f>
        <v>4</v>
      </c>
      <c r="N5" s="488" t="s">
        <v>27</v>
      </c>
      <c r="O5" s="489" t="s">
        <v>26</v>
      </c>
      <c r="P5" s="486">
        <f>M5+1</f>
        <v>5</v>
      </c>
      <c r="Q5" s="488" t="s">
        <v>27</v>
      </c>
      <c r="R5" s="489" t="s">
        <v>26</v>
      </c>
      <c r="S5" s="486">
        <f>P5+1</f>
        <v>6</v>
      </c>
      <c r="T5" s="488" t="s">
        <v>27</v>
      </c>
      <c r="V5" s="500">
        <v>6</v>
      </c>
      <c r="AJ5" s="496"/>
      <c r="AK5" s="496" t="s">
        <v>230</v>
      </c>
      <c r="AL5" s="496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</row>
    <row r="6" spans="1:49" ht="20.25" customHeight="1" thickBot="1">
      <c r="A6" s="312" t="s">
        <v>93</v>
      </c>
      <c r="B6" s="220">
        <v>1</v>
      </c>
      <c r="C6" s="383" t="str">
        <f>Number!D18</f>
        <v>日本大</v>
      </c>
      <c r="D6" s="384" t="str">
        <f>Number!E18</f>
        <v>－</v>
      </c>
      <c r="E6" s="385" t="str">
        <f>Number!F18</f>
        <v>慶応大</v>
      </c>
      <c r="F6" s="386" t="str">
        <f>Number!G18</f>
        <v>慶応大</v>
      </c>
      <c r="G6" s="384" t="str">
        <f>Number!H18</f>
        <v>－</v>
      </c>
      <c r="H6" s="390" t="str">
        <f>Number!I18</f>
        <v>同志社</v>
      </c>
      <c r="I6" s="383" t="str">
        <f>Number!J18</f>
        <v>日本大</v>
      </c>
      <c r="J6" s="384" t="str">
        <f>Number!K18</f>
        <v>－</v>
      </c>
      <c r="K6" s="385" t="str">
        <f>Number!L18</f>
        <v>早稲田</v>
      </c>
      <c r="L6" s="383" t="str">
        <f>Number!M18</f>
        <v>日経大</v>
      </c>
      <c r="M6" s="384" t="str">
        <f>Number!N18</f>
        <v>－</v>
      </c>
      <c r="N6" s="390" t="str">
        <f>Number!O18</f>
        <v>日本大</v>
      </c>
      <c r="O6" s="383" t="str">
        <f>Number!P18</f>
        <v>金沢大</v>
      </c>
      <c r="P6" s="384" t="str">
        <f>Number!Q18</f>
        <v>－</v>
      </c>
      <c r="Q6" s="385" t="str">
        <f>Number!R18</f>
        <v>日経大</v>
      </c>
      <c r="R6" s="383" t="str">
        <f>Number!S18</f>
        <v>同志社</v>
      </c>
      <c r="S6" s="384" t="str">
        <f>Number!T18</f>
        <v>－</v>
      </c>
      <c r="T6" s="390" t="str">
        <f>Number!U18</f>
        <v>日経大</v>
      </c>
      <c r="AJ6" s="496"/>
      <c r="AK6" s="79"/>
      <c r="AL6" s="498" t="s">
        <v>231</v>
      </c>
      <c r="AM6" s="79"/>
      <c r="AN6" s="497"/>
      <c r="AO6" s="497"/>
      <c r="AP6" s="497"/>
      <c r="AQ6" s="497"/>
      <c r="AR6" s="497"/>
      <c r="AS6" s="497"/>
      <c r="AT6" s="497"/>
      <c r="AU6" s="497"/>
      <c r="AV6" s="497"/>
      <c r="AW6" s="497"/>
    </row>
    <row r="7" spans="1:49" ht="20.25" customHeight="1" thickTop="1">
      <c r="A7" s="312" t="s">
        <v>94</v>
      </c>
      <c r="B7" s="221"/>
      <c r="C7" s="387"/>
      <c r="D7" s="388"/>
      <c r="E7" s="389"/>
      <c r="F7" s="387"/>
      <c r="G7" s="388"/>
      <c r="H7" s="389"/>
      <c r="I7" s="387"/>
      <c r="J7" s="388"/>
      <c r="K7" s="389"/>
      <c r="L7" s="387"/>
      <c r="M7" s="388"/>
      <c r="N7" s="389"/>
      <c r="O7" s="387"/>
      <c r="P7" s="388"/>
      <c r="Q7" s="389"/>
      <c r="R7" s="387"/>
      <c r="S7" s="388"/>
      <c r="T7" s="389"/>
      <c r="AJ7" s="496"/>
      <c r="AK7" s="496" t="s">
        <v>232</v>
      </c>
      <c r="AL7" s="496"/>
      <c r="AM7" s="497"/>
      <c r="AN7" s="497"/>
      <c r="AO7" s="497"/>
      <c r="AP7" s="497"/>
      <c r="AQ7" s="497"/>
      <c r="AR7" s="497"/>
      <c r="AS7" s="497"/>
      <c r="AT7" s="497"/>
      <c r="AU7" s="497"/>
      <c r="AV7" s="497"/>
      <c r="AW7" s="497"/>
    </row>
    <row r="8" spans="2:49" ht="20.25" customHeight="1" thickBot="1">
      <c r="B8" s="220">
        <v>2</v>
      </c>
      <c r="C8" s="383" t="str">
        <f>Number!D20</f>
        <v>早稲田</v>
      </c>
      <c r="D8" s="384" t="str">
        <f>Number!E20</f>
        <v>－</v>
      </c>
      <c r="E8" s="385" t="str">
        <f>Number!F20</f>
        <v>同志社</v>
      </c>
      <c r="F8" s="386" t="str">
        <f>Number!G20</f>
        <v>東京大</v>
      </c>
      <c r="G8" s="384" t="str">
        <f>Number!H20</f>
        <v>－</v>
      </c>
      <c r="H8" s="385" t="str">
        <f>Number!I20</f>
        <v>日本大</v>
      </c>
      <c r="I8" s="383" t="str">
        <f>Number!J20</f>
        <v>日経大</v>
      </c>
      <c r="J8" s="384" t="str">
        <f>Number!K20</f>
        <v>－</v>
      </c>
      <c r="K8" s="385" t="str">
        <f>Number!L20</f>
        <v>関西学</v>
      </c>
      <c r="L8" s="386" t="str">
        <f>Number!M20</f>
        <v>吉田ST</v>
      </c>
      <c r="M8" s="384" t="str">
        <f>Number!N20</f>
        <v>－</v>
      </c>
      <c r="N8" s="385" t="str">
        <f>Number!O20</f>
        <v>関西学</v>
      </c>
      <c r="O8" s="383" t="str">
        <f>Number!P20</f>
        <v>同志社</v>
      </c>
      <c r="P8" s="384" t="str">
        <f>Number!Q20</f>
        <v>－</v>
      </c>
      <c r="Q8" s="385" t="str">
        <f>Number!R20</f>
        <v>東京大</v>
      </c>
      <c r="R8" s="383" t="str">
        <f>Number!S20</f>
        <v>東京大</v>
      </c>
      <c r="S8" s="384" t="str">
        <f>Number!T20</f>
        <v>－</v>
      </c>
      <c r="T8" s="390" t="str">
        <f>Number!U20</f>
        <v>早稲田</v>
      </c>
      <c r="V8" s="500">
        <v>5</v>
      </c>
      <c r="AJ8" s="496"/>
      <c r="AK8" s="79"/>
      <c r="AL8" s="496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</row>
    <row r="9" spans="2:49" ht="20.25" customHeight="1" thickTop="1">
      <c r="B9" s="221"/>
      <c r="C9" s="387"/>
      <c r="D9" s="388"/>
      <c r="E9" s="389"/>
      <c r="F9" s="387"/>
      <c r="G9" s="388"/>
      <c r="H9" s="389"/>
      <c r="I9" s="387"/>
      <c r="J9" s="388"/>
      <c r="K9" s="389"/>
      <c r="L9" s="387"/>
      <c r="M9" s="388"/>
      <c r="N9" s="389"/>
      <c r="O9" s="387"/>
      <c r="P9" s="388"/>
      <c r="Q9" s="389"/>
      <c r="R9" s="387"/>
      <c r="S9" s="388"/>
      <c r="T9" s="389"/>
      <c r="AJ9" s="496"/>
      <c r="AK9" s="496"/>
      <c r="AL9" s="496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</row>
    <row r="10" spans="2:49" ht="20.25" customHeight="1">
      <c r="B10" s="220">
        <v>3</v>
      </c>
      <c r="C10" s="383" t="str">
        <f>Number!D22</f>
        <v>日経大</v>
      </c>
      <c r="D10" s="384" t="str">
        <f>Number!E22</f>
        <v>－</v>
      </c>
      <c r="E10" s="385" t="str">
        <f>Number!F22</f>
        <v>東京大</v>
      </c>
      <c r="F10" s="383" t="str">
        <f>Number!G22</f>
        <v>早稲田</v>
      </c>
      <c r="G10" s="384" t="str">
        <f>Number!H22</f>
        <v>－</v>
      </c>
      <c r="H10" s="385" t="str">
        <f>Number!I22</f>
        <v>日経大</v>
      </c>
      <c r="I10" s="383" t="str">
        <f>Number!J22</f>
        <v>金沢大</v>
      </c>
      <c r="J10" s="384" t="str">
        <f>Number!K22</f>
        <v>－</v>
      </c>
      <c r="K10" s="385" t="str">
        <f>Number!L22</f>
        <v>吉田ST</v>
      </c>
      <c r="L10" s="383" t="str">
        <f>Number!M22</f>
        <v>早稲田</v>
      </c>
      <c r="M10" s="384" t="str">
        <f>Number!N22</f>
        <v>－</v>
      </c>
      <c r="N10" s="385" t="str">
        <f>Number!O22</f>
        <v>金沢大</v>
      </c>
      <c r="O10" s="383" t="str">
        <f>Number!P22</f>
        <v>関西学</v>
      </c>
      <c r="P10" s="384" t="str">
        <f>Number!Q22</f>
        <v>－</v>
      </c>
      <c r="Q10" s="385" t="str">
        <f>Number!R22</f>
        <v>早稲田</v>
      </c>
      <c r="R10" s="383" t="str">
        <f>Number!S22</f>
        <v>関西学</v>
      </c>
      <c r="S10" s="384" t="str">
        <f>Number!T22</f>
        <v>－</v>
      </c>
      <c r="T10" s="385" t="str">
        <f>Number!U22</f>
        <v>金沢大</v>
      </c>
      <c r="AJ10" s="496"/>
      <c r="AK10" s="496" t="s">
        <v>233</v>
      </c>
      <c r="AL10" s="496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</row>
    <row r="11" spans="2:49" ht="20.25" customHeight="1">
      <c r="B11" s="221"/>
      <c r="C11" s="387"/>
      <c r="D11" s="388"/>
      <c r="E11" s="389"/>
      <c r="F11" s="387"/>
      <c r="G11" s="388"/>
      <c r="H11" s="389"/>
      <c r="I11" s="387"/>
      <c r="J11" s="388"/>
      <c r="K11" s="389"/>
      <c r="L11" s="387"/>
      <c r="M11" s="388"/>
      <c r="N11" s="389"/>
      <c r="O11" s="387"/>
      <c r="P11" s="388"/>
      <c r="Q11" s="389"/>
      <c r="R11" s="387"/>
      <c r="S11" s="388"/>
      <c r="T11" s="389"/>
      <c r="V11" s="500">
        <v>4</v>
      </c>
      <c r="AJ11" s="49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497"/>
    </row>
    <row r="12" spans="2:49" ht="20.25" customHeight="1">
      <c r="B12" s="409" t="s">
        <v>217</v>
      </c>
      <c r="C12" s="383" t="str">
        <f>Number!D24</f>
        <v>吉田ST</v>
      </c>
      <c r="D12" s="391">
        <f>Number!E24</f>
        <v>0</v>
      </c>
      <c r="E12" s="392">
        <f>Number!F24</f>
      </c>
      <c r="F12" s="383" t="str">
        <f>Number!G24</f>
        <v>吉田ST</v>
      </c>
      <c r="G12" s="391" t="str">
        <f>Number!H24</f>
        <v>→</v>
      </c>
      <c r="H12" s="392" t="str">
        <f>Number!I24</f>
        <v>慶応大</v>
      </c>
      <c r="I12" s="383" t="str">
        <f>Number!J24</f>
        <v>同志社</v>
      </c>
      <c r="J12" s="391">
        <f>Number!K24</f>
        <v>0</v>
      </c>
      <c r="K12" s="392">
        <f>Number!L24</f>
      </c>
      <c r="L12" s="383" t="str">
        <f>Number!M24</f>
        <v>同志社</v>
      </c>
      <c r="M12" s="391" t="str">
        <f>Number!N24</f>
        <v>→</v>
      </c>
      <c r="N12" s="392" t="str">
        <f>Number!O24</f>
        <v>吉田ST</v>
      </c>
      <c r="O12" s="383" t="str">
        <f>Number!P24</f>
        <v>日本大</v>
      </c>
      <c r="P12" s="391">
        <f>Number!Q24</f>
        <v>0</v>
      </c>
      <c r="Q12" s="392">
        <f>Number!R24</f>
      </c>
      <c r="R12" s="383" t="str">
        <f>Number!S24</f>
        <v>日本大</v>
      </c>
      <c r="S12" s="391">
        <f>Number!T24</f>
        <v>0</v>
      </c>
      <c r="T12" s="392">
        <f>Number!U24</f>
      </c>
      <c r="AJ12" s="499"/>
      <c r="AK12" s="496" t="s">
        <v>234</v>
      </c>
      <c r="AL12" s="496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</row>
    <row r="13" spans="2:49" ht="20.25" customHeight="1">
      <c r="B13" s="410" t="s">
        <v>215</v>
      </c>
      <c r="C13" s="393" t="str">
        <f>Number!D25</f>
        <v>金沢大</v>
      </c>
      <c r="D13" s="384">
        <f>Number!E25</f>
        <v>0</v>
      </c>
      <c r="E13" s="394">
        <f>Number!F25</f>
      </c>
      <c r="F13" s="393" t="str">
        <f>Number!G25</f>
        <v>金沢大</v>
      </c>
      <c r="G13" s="384" t="str">
        <f>Number!H25</f>
        <v>→</v>
      </c>
      <c r="H13" s="394" t="str">
        <f>Number!I25</f>
        <v>東京大</v>
      </c>
      <c r="I13" s="393" t="str">
        <f>Number!J25</f>
        <v>慶応大</v>
      </c>
      <c r="J13" s="384">
        <f>Number!K25</f>
        <v>0</v>
      </c>
      <c r="K13" s="394">
        <f>Number!L25</f>
      </c>
      <c r="L13" s="393" t="str">
        <f>Number!M25</f>
        <v>慶応大</v>
      </c>
      <c r="M13" s="384">
        <f>Number!N25</f>
        <v>0</v>
      </c>
      <c r="N13" s="394">
        <f>Number!O25</f>
      </c>
      <c r="O13" s="393" t="str">
        <f>Number!P25</f>
        <v>慶応大</v>
      </c>
      <c r="P13" s="384">
        <f>Number!Q25</f>
        <v>0</v>
      </c>
      <c r="Q13" s="394">
        <f>Number!R25</f>
      </c>
      <c r="R13" s="393" t="str">
        <f>Number!S25</f>
        <v>慶応大</v>
      </c>
      <c r="S13" s="384" t="str">
        <f>Number!T25</f>
        <v>→</v>
      </c>
      <c r="T13" s="394" t="str">
        <f>Number!U25</f>
        <v>早稲田</v>
      </c>
      <c r="AJ13" s="499"/>
      <c r="AK13" s="496"/>
      <c r="AL13" s="496"/>
      <c r="AM13" s="498" t="s">
        <v>235</v>
      </c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</row>
    <row r="14" spans="2:49" ht="20.25" customHeight="1">
      <c r="B14" s="411" t="s">
        <v>216</v>
      </c>
      <c r="C14" s="387" t="str">
        <f>Number!D26</f>
        <v>関西学</v>
      </c>
      <c r="D14" s="388">
        <f>Number!E26</f>
        <v>0</v>
      </c>
      <c r="E14" s="389">
        <f>Number!F26</f>
      </c>
      <c r="F14" s="387" t="str">
        <f>Number!G26</f>
        <v>関西学</v>
      </c>
      <c r="G14" s="388" t="str">
        <f>Number!H26</f>
        <v>→</v>
      </c>
      <c r="H14" s="389" t="str">
        <f>Number!I26</f>
        <v>同志社</v>
      </c>
      <c r="I14" s="387" t="str">
        <f>Number!J26</f>
        <v>東京大</v>
      </c>
      <c r="J14" s="388">
        <f>Number!K26</f>
        <v>0</v>
      </c>
      <c r="K14" s="389">
        <f>Number!L26</f>
      </c>
      <c r="L14" s="387" t="str">
        <f>Number!M26</f>
        <v>東京大</v>
      </c>
      <c r="M14" s="388" t="str">
        <f>Number!N26</f>
        <v>→</v>
      </c>
      <c r="N14" s="389" t="str">
        <f>Number!O26</f>
        <v>日本大</v>
      </c>
      <c r="O14" s="387" t="str">
        <f>Number!P26</f>
        <v>吉田ST</v>
      </c>
      <c r="P14" s="388">
        <f>Number!Q26</f>
        <v>0</v>
      </c>
      <c r="Q14" s="389">
        <f>Number!R26</f>
      </c>
      <c r="R14" s="387" t="str">
        <f>Number!S26</f>
        <v>吉田ST</v>
      </c>
      <c r="S14" s="388" t="str">
        <f>Number!T26</f>
        <v>→</v>
      </c>
      <c r="T14" s="389" t="str">
        <f>Number!U26</f>
        <v>日経大</v>
      </c>
      <c r="AJ14" s="496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497"/>
    </row>
    <row r="15" spans="1:49" ht="22.5" customHeight="1">
      <c r="A15" s="79"/>
      <c r="B15" s="495" t="s">
        <v>228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AJ15" s="496"/>
      <c r="AK15" s="496"/>
      <c r="AL15" s="496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</row>
    <row r="16" spans="2:49" ht="20.25" customHeight="1">
      <c r="B16" s="484"/>
      <c r="C16" s="489" t="s">
        <v>26</v>
      </c>
      <c r="D16" s="486">
        <f>S5+1</f>
        <v>7</v>
      </c>
      <c r="E16" s="488" t="s">
        <v>27</v>
      </c>
      <c r="F16" s="489" t="s">
        <v>26</v>
      </c>
      <c r="G16" s="486">
        <f>D16+1</f>
        <v>8</v>
      </c>
      <c r="H16" s="488" t="s">
        <v>27</v>
      </c>
      <c r="I16" s="489" t="s">
        <v>26</v>
      </c>
      <c r="J16" s="486">
        <f>G16+1</f>
        <v>9</v>
      </c>
      <c r="K16" s="488" t="s">
        <v>27</v>
      </c>
      <c r="L16" s="489" t="s">
        <v>26</v>
      </c>
      <c r="M16" s="486">
        <f>J16+1</f>
        <v>10</v>
      </c>
      <c r="N16" s="488" t="s">
        <v>27</v>
      </c>
      <c r="O16" s="489" t="s">
        <v>26</v>
      </c>
      <c r="P16" s="486">
        <f>M16+1</f>
        <v>11</v>
      </c>
      <c r="Q16" s="488" t="s">
        <v>27</v>
      </c>
      <c r="R16" s="489" t="s">
        <v>26</v>
      </c>
      <c r="S16" s="486">
        <f>P16+1</f>
        <v>12</v>
      </c>
      <c r="T16" s="488" t="s">
        <v>27</v>
      </c>
      <c r="AJ16" s="496"/>
      <c r="AK16" s="496" t="s">
        <v>236</v>
      </c>
      <c r="AL16" s="496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</row>
    <row r="17" spans="2:20" ht="20.25" customHeight="1" thickBot="1">
      <c r="B17" s="220">
        <v>1</v>
      </c>
      <c r="C17" s="383" t="str">
        <f>Number!V18</f>
        <v>関西学</v>
      </c>
      <c r="D17" s="384" t="str">
        <f>Number!W18</f>
        <v>－</v>
      </c>
      <c r="E17" s="385" t="str">
        <f>Number!X18</f>
        <v>東京大</v>
      </c>
      <c r="F17" s="383" t="str">
        <f>Number!Y18</f>
        <v>同志社</v>
      </c>
      <c r="G17" s="384" t="str">
        <f>Number!Z18</f>
        <v>－</v>
      </c>
      <c r="H17" s="385" t="str">
        <f>Number!AA18</f>
        <v>関西学</v>
      </c>
      <c r="I17" s="383" t="str">
        <f>Number!AB18</f>
        <v>同志社</v>
      </c>
      <c r="J17" s="384" t="str">
        <f>Number!AC18</f>
        <v>－</v>
      </c>
      <c r="K17" s="385" t="str">
        <f>Number!AD18</f>
        <v>吉田ST</v>
      </c>
      <c r="L17" s="383" t="str">
        <f>Number!AE18</f>
        <v>吉田ST</v>
      </c>
      <c r="M17" s="384" t="str">
        <f>Number!AF18</f>
        <v>－</v>
      </c>
      <c r="N17" s="390" t="str">
        <f>Number!AG18</f>
        <v>早稲田</v>
      </c>
      <c r="O17" s="383" t="str">
        <f>Number!AH18</f>
        <v>吉田ST</v>
      </c>
      <c r="P17" s="384" t="str">
        <f>Number!AI18</f>
        <v>－</v>
      </c>
      <c r="Q17" s="385" t="str">
        <f>Number!AJ18</f>
        <v>日本大</v>
      </c>
      <c r="R17" s="383" t="str">
        <f>Number!AK18</f>
        <v>日経大</v>
      </c>
      <c r="S17" s="384" t="str">
        <f>Number!AL18</f>
        <v>－</v>
      </c>
      <c r="T17" s="385" t="str">
        <f>Number!AM18</f>
        <v>吉田ST</v>
      </c>
    </row>
    <row r="18" spans="2:20" ht="20.25" customHeight="1" thickTop="1">
      <c r="B18" s="221"/>
      <c r="C18" s="387"/>
      <c r="D18" s="388"/>
      <c r="E18" s="389"/>
      <c r="F18" s="387"/>
      <c r="G18" s="388"/>
      <c r="H18" s="389"/>
      <c r="I18" s="387"/>
      <c r="J18" s="388"/>
      <c r="K18" s="389"/>
      <c r="L18" s="387"/>
      <c r="M18" s="388"/>
      <c r="N18" s="389"/>
      <c r="O18" s="387"/>
      <c r="P18" s="388"/>
      <c r="Q18" s="389"/>
      <c r="R18" s="387"/>
      <c r="S18" s="388"/>
      <c r="T18" s="389"/>
    </row>
    <row r="19" spans="2:20" ht="20.25" customHeight="1" thickBot="1">
      <c r="B19" s="220">
        <v>2</v>
      </c>
      <c r="C19" s="383" t="str">
        <f>Number!V20</f>
        <v>金沢大</v>
      </c>
      <c r="D19" s="384" t="str">
        <f>Number!W20</f>
        <v>－</v>
      </c>
      <c r="E19" s="385" t="str">
        <f>Number!X20</f>
        <v>同志社</v>
      </c>
      <c r="F19" s="386" t="str">
        <f>Number!Y20</f>
        <v>金沢大</v>
      </c>
      <c r="G19" s="384" t="str">
        <f>Number!Z20</f>
        <v>－</v>
      </c>
      <c r="H19" s="385" t="str">
        <f>Number!AA20</f>
        <v>慶応大</v>
      </c>
      <c r="I19" s="383" t="str">
        <f>Number!AB20</f>
        <v>早稲田</v>
      </c>
      <c r="J19" s="384" t="str">
        <f>Number!AC20</f>
        <v>－</v>
      </c>
      <c r="K19" s="385" t="str">
        <f>Number!AD20</f>
        <v>慶応大</v>
      </c>
      <c r="L19" s="383" t="str">
        <f>Number!AE20</f>
        <v>日本大</v>
      </c>
      <c r="M19" s="384" t="str">
        <f>Number!AF20</f>
        <v>－</v>
      </c>
      <c r="N19" s="390" t="str">
        <f>Number!AG20</f>
        <v>同志社</v>
      </c>
      <c r="O19" s="383" t="str">
        <f>Number!AH20</f>
        <v>慶応大</v>
      </c>
      <c r="P19" s="384" t="str">
        <f>Number!AI20</f>
        <v>－</v>
      </c>
      <c r="Q19" s="385" t="str">
        <f>Number!AJ20</f>
        <v>日経大</v>
      </c>
      <c r="R19" s="383" t="str">
        <f>Number!AK20</f>
        <v>日本大</v>
      </c>
      <c r="S19" s="384" t="str">
        <f>Number!AL20</f>
        <v>－</v>
      </c>
      <c r="T19" s="385" t="str">
        <f>Number!AM20</f>
        <v>金沢大</v>
      </c>
    </row>
    <row r="20" spans="2:20" ht="20.25" customHeight="1" thickTop="1">
      <c r="B20" s="221"/>
      <c r="C20" s="387"/>
      <c r="D20" s="388"/>
      <c r="E20" s="389"/>
      <c r="F20" s="387"/>
      <c r="G20" s="388"/>
      <c r="H20" s="389"/>
      <c r="I20" s="387"/>
      <c r="J20" s="388"/>
      <c r="K20" s="389"/>
      <c r="L20" s="387"/>
      <c r="M20" s="388"/>
      <c r="N20" s="389"/>
      <c r="O20" s="387"/>
      <c r="P20" s="388"/>
      <c r="Q20" s="389"/>
      <c r="R20" s="387"/>
      <c r="S20" s="388"/>
      <c r="T20" s="389"/>
    </row>
    <row r="21" spans="2:20" ht="20.25" customHeight="1" thickBot="1">
      <c r="B21" s="220">
        <v>3</v>
      </c>
      <c r="C21" s="383" t="str">
        <f>Number!V22</f>
        <v>慶応大</v>
      </c>
      <c r="D21" s="384" t="str">
        <f>Number!W22</f>
        <v>－</v>
      </c>
      <c r="E21" s="385" t="str">
        <f>Number!X22</f>
        <v>吉田ST</v>
      </c>
      <c r="F21" s="383" t="str">
        <f>Number!Y22</f>
        <v>吉田ST</v>
      </c>
      <c r="G21" s="384" t="str">
        <f>Number!Z22</f>
        <v>－</v>
      </c>
      <c r="H21" s="390" t="str">
        <f>Number!AA22</f>
        <v>東京大</v>
      </c>
      <c r="I21" s="383" t="str">
        <f>Number!AB22</f>
        <v>関西学</v>
      </c>
      <c r="J21" s="384" t="str">
        <f>Number!AC22</f>
        <v>－</v>
      </c>
      <c r="K21" s="385" t="str">
        <f>Number!AD22</f>
        <v>日本大</v>
      </c>
      <c r="L21" s="383" t="str">
        <f>Number!AE22</f>
        <v>慶応大</v>
      </c>
      <c r="M21" s="384" t="str">
        <f>Number!AF22</f>
        <v>－</v>
      </c>
      <c r="N21" s="390" t="str">
        <f>Number!AG22</f>
        <v>関西学</v>
      </c>
      <c r="O21" s="383" t="str">
        <f>Number!AH22</f>
        <v>東京大</v>
      </c>
      <c r="P21" s="384" t="str">
        <f>Number!AI22</f>
        <v>－</v>
      </c>
      <c r="Q21" s="385" t="str">
        <f>Number!AJ22</f>
        <v>金沢大</v>
      </c>
      <c r="R21" s="383" t="str">
        <f>Number!AK22</f>
        <v>東京大</v>
      </c>
      <c r="S21" s="384" t="str">
        <f>Number!AL22</f>
        <v>－</v>
      </c>
      <c r="T21" s="385" t="str">
        <f>Number!AM22</f>
        <v>慶応大</v>
      </c>
    </row>
    <row r="22" spans="2:20" ht="20.25" customHeight="1" thickTop="1">
      <c r="B22" s="221"/>
      <c r="C22" s="387"/>
      <c r="D22" s="388"/>
      <c r="E22" s="389"/>
      <c r="F22" s="387"/>
      <c r="G22" s="388"/>
      <c r="H22" s="389"/>
      <c r="I22" s="387"/>
      <c r="J22" s="388"/>
      <c r="K22" s="389"/>
      <c r="L22" s="387"/>
      <c r="M22" s="388"/>
      <c r="N22" s="389"/>
      <c r="O22" s="387"/>
      <c r="P22" s="388"/>
      <c r="Q22" s="389"/>
      <c r="R22" s="387"/>
      <c r="S22" s="388"/>
      <c r="T22" s="389"/>
    </row>
    <row r="23" spans="2:20" ht="20.25" customHeight="1">
      <c r="B23" s="409" t="s">
        <v>217</v>
      </c>
      <c r="C23" s="383" t="str">
        <f>Number!V24</f>
        <v>日本大</v>
      </c>
      <c r="D23" s="391">
        <f>Number!W24</f>
        <v>0</v>
      </c>
      <c r="E23" s="392">
        <f>Number!X24</f>
      </c>
      <c r="F23" s="383" t="str">
        <f>Number!Y24</f>
        <v>日本大</v>
      </c>
      <c r="G23" s="391" t="str">
        <f>Number!Z24</f>
        <v>→</v>
      </c>
      <c r="H23" s="392" t="str">
        <f>Number!AA24</f>
        <v>東京大</v>
      </c>
      <c r="I23" s="383" t="str">
        <f>Number!AB24</f>
        <v>金沢大</v>
      </c>
      <c r="J23" s="391">
        <f>Number!AC24</f>
        <v>0</v>
      </c>
      <c r="K23" s="392">
        <f>Number!AD24</f>
      </c>
      <c r="L23" s="383" t="str">
        <f>Number!AE24</f>
        <v>金沢大</v>
      </c>
      <c r="M23" s="391" t="str">
        <f>Number!AF24</f>
        <v>→</v>
      </c>
      <c r="N23" s="392" t="str">
        <f>Number!AG24</f>
        <v>同志社</v>
      </c>
      <c r="O23" s="383" t="str">
        <f>Number!AH24</f>
        <v>早稲田</v>
      </c>
      <c r="P23" s="391">
        <f>Number!AI24</f>
        <v>0</v>
      </c>
      <c r="Q23" s="392">
        <f>Number!AJ24</f>
      </c>
      <c r="R23" s="383" t="str">
        <f>Number!AK24</f>
        <v>早稲田</v>
      </c>
      <c r="S23" s="391">
        <f>Number!AL24</f>
        <v>0</v>
      </c>
      <c r="T23" s="392">
        <f>Number!AM24</f>
      </c>
    </row>
    <row r="24" spans="2:20" ht="20.25" customHeight="1">
      <c r="B24" s="410" t="s">
        <v>215</v>
      </c>
      <c r="C24" s="393" t="str">
        <f>Number!V25</f>
        <v>日経大</v>
      </c>
      <c r="D24" s="384">
        <f>Number!W25</f>
        <v>0</v>
      </c>
      <c r="E24" s="394">
        <f>Number!X25</f>
      </c>
      <c r="F24" s="393" t="str">
        <f>Number!Y25</f>
        <v>日経大</v>
      </c>
      <c r="G24" s="384">
        <f>Number!Z25</f>
        <v>0</v>
      </c>
      <c r="H24" s="394">
        <f>Number!AA25</f>
      </c>
      <c r="I24" s="393" t="str">
        <f>Number!AB25</f>
        <v>日経大</v>
      </c>
      <c r="J24" s="384">
        <f>Number!AC25</f>
        <v>0</v>
      </c>
      <c r="K24" s="394">
        <f>Number!AD25</f>
      </c>
      <c r="L24" s="393" t="str">
        <f>Number!AE25</f>
        <v>日経大</v>
      </c>
      <c r="M24" s="384" t="str">
        <f>Number!AF25</f>
        <v>→</v>
      </c>
      <c r="N24" s="394" t="str">
        <f>Number!AG25</f>
        <v>関西学</v>
      </c>
      <c r="O24" s="393" t="str">
        <f>Number!AH25</f>
        <v>同志社</v>
      </c>
      <c r="P24" s="384">
        <f>Number!AI25</f>
        <v>0</v>
      </c>
      <c r="Q24" s="394">
        <f>Number!AJ25</f>
      </c>
      <c r="R24" s="393" t="str">
        <f>Number!AK25</f>
        <v>同志社</v>
      </c>
      <c r="S24" s="384">
        <f>Number!AL25</f>
        <v>0</v>
      </c>
      <c r="T24" s="394">
        <f>Number!AM25</f>
      </c>
    </row>
    <row r="25" spans="2:20" ht="20.25" customHeight="1">
      <c r="B25" s="411" t="s">
        <v>216</v>
      </c>
      <c r="C25" s="387" t="str">
        <f>Number!V26</f>
        <v>早稲田</v>
      </c>
      <c r="D25" s="388">
        <f>Number!W26</f>
        <v>0</v>
      </c>
      <c r="E25" s="389">
        <f>Number!X26</f>
      </c>
      <c r="F25" s="387" t="str">
        <f>Number!Y26</f>
        <v>早稲田</v>
      </c>
      <c r="G25" s="388" t="str">
        <f>Number!Z26</f>
        <v>→</v>
      </c>
      <c r="H25" s="389" t="str">
        <f>Number!AA26</f>
        <v>金沢大</v>
      </c>
      <c r="I25" s="387" t="str">
        <f>Number!AB26</f>
        <v>東京大</v>
      </c>
      <c r="J25" s="388">
        <f>Number!AC26</f>
        <v>0</v>
      </c>
      <c r="K25" s="389">
        <f>Number!AD26</f>
      </c>
      <c r="L25" s="387" t="str">
        <f>Number!AE26</f>
        <v>東京大</v>
      </c>
      <c r="M25" s="388" t="str">
        <f>Number!AF26</f>
        <v>→</v>
      </c>
      <c r="N25" s="389" t="str">
        <f>Number!AG26</f>
        <v>早稲田</v>
      </c>
      <c r="O25" s="387" t="str">
        <f>Number!AH26</f>
        <v>関西学</v>
      </c>
      <c r="P25" s="388">
        <f>Number!AI26</f>
        <v>0</v>
      </c>
      <c r="Q25" s="389">
        <f>Number!AJ26</f>
      </c>
      <c r="R25" s="387" t="str">
        <f>Number!AK26</f>
        <v>関西学</v>
      </c>
      <c r="S25" s="388">
        <f>Number!AL26</f>
        <v>0</v>
      </c>
      <c r="T25" s="389">
        <f>Number!AM26</f>
      </c>
    </row>
    <row r="26" spans="1:20" ht="30.75" customHeight="1">
      <c r="A26" s="7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413" t="s">
        <v>218</v>
      </c>
      <c r="N26" s="129"/>
      <c r="O26" s="129"/>
      <c r="P26" s="129"/>
      <c r="Q26" s="129"/>
      <c r="R26" s="413"/>
      <c r="S26" s="79"/>
      <c r="T26" s="79"/>
    </row>
    <row r="27" spans="1:34" ht="22.5" customHeight="1">
      <c r="A27" s="79"/>
      <c r="B27" s="13" t="s">
        <v>106</v>
      </c>
      <c r="C27" s="13" t="s">
        <v>172</v>
      </c>
      <c r="E27" s="117"/>
      <c r="F27" s="117"/>
      <c r="G27" s="117"/>
      <c r="H27" s="117"/>
      <c r="I27" s="75"/>
      <c r="J27" s="75"/>
      <c r="K27" s="75"/>
      <c r="L27" s="75"/>
      <c r="M27" s="420">
        <v>1</v>
      </c>
      <c r="N27" s="415"/>
      <c r="O27" s="421" t="s">
        <v>219</v>
      </c>
      <c r="P27" s="75"/>
      <c r="Q27" s="75"/>
      <c r="R27" s="414"/>
      <c r="S27" s="420">
        <v>1</v>
      </c>
      <c r="T27" s="415"/>
      <c r="U27" s="421" t="s">
        <v>219</v>
      </c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</row>
    <row r="28" spans="2:34" ht="20.25" customHeight="1">
      <c r="B28" s="484"/>
      <c r="C28" s="493" t="s">
        <v>26</v>
      </c>
      <c r="D28" s="486">
        <v>13</v>
      </c>
      <c r="E28" s="494" t="s">
        <v>27</v>
      </c>
      <c r="F28" s="493" t="s">
        <v>26</v>
      </c>
      <c r="G28" s="486">
        <f>D28+1</f>
        <v>14</v>
      </c>
      <c r="H28" s="487" t="s">
        <v>27</v>
      </c>
      <c r="I28" s="493" t="s">
        <v>26</v>
      </c>
      <c r="J28" s="486">
        <f>G28+1</f>
        <v>15</v>
      </c>
      <c r="K28" s="487" t="s">
        <v>27</v>
      </c>
      <c r="L28" s="75"/>
      <c r="M28" s="75"/>
      <c r="N28" s="75"/>
      <c r="O28"/>
      <c r="P28" s="75"/>
      <c r="Q28" s="75"/>
      <c r="R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2:34" ht="20.25" customHeight="1" thickBot="1">
      <c r="B29" s="220">
        <v>1</v>
      </c>
      <c r="C29" s="386" t="s">
        <v>104</v>
      </c>
      <c r="D29" s="384" t="s">
        <v>69</v>
      </c>
      <c r="E29" s="395" t="s">
        <v>102</v>
      </c>
      <c r="F29" s="383" t="s">
        <v>102</v>
      </c>
      <c r="G29" s="384" t="s">
        <v>69</v>
      </c>
      <c r="H29" s="385" t="s">
        <v>104</v>
      </c>
      <c r="I29" s="383" t="s">
        <v>104</v>
      </c>
      <c r="J29" s="384" t="s">
        <v>69</v>
      </c>
      <c r="K29" s="385" t="s">
        <v>102</v>
      </c>
      <c r="L29" s="75"/>
      <c r="M29" s="413">
        <v>2</v>
      </c>
      <c r="N29" s="416"/>
      <c r="O29" s="414" t="s">
        <v>225</v>
      </c>
      <c r="P29" s="75"/>
      <c r="Q29" s="75"/>
      <c r="R29" s="414"/>
      <c r="S29" s="413">
        <v>2</v>
      </c>
      <c r="T29" s="416"/>
      <c r="U29" s="501" t="s">
        <v>225</v>
      </c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</row>
    <row r="30" spans="2:34" ht="20.25" customHeight="1" thickTop="1">
      <c r="B30" s="221"/>
      <c r="C30" s="387"/>
      <c r="D30" s="388"/>
      <c r="E30" s="388"/>
      <c r="F30" s="387"/>
      <c r="G30" s="388"/>
      <c r="H30" s="389"/>
      <c r="I30" s="387"/>
      <c r="J30" s="388"/>
      <c r="K30" s="389"/>
      <c r="L30" s="75"/>
      <c r="M30" s="75"/>
      <c r="N30" s="75"/>
      <c r="O30"/>
      <c r="P30" s="75"/>
      <c r="Q30" s="75"/>
      <c r="R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2:34" ht="20.25" customHeight="1" thickBot="1">
      <c r="B31" s="220">
        <v>2</v>
      </c>
      <c r="C31" s="386" t="s">
        <v>101</v>
      </c>
      <c r="D31" s="384" t="s">
        <v>69</v>
      </c>
      <c r="E31" s="395" t="s">
        <v>100</v>
      </c>
      <c r="F31" s="383" t="s">
        <v>100</v>
      </c>
      <c r="G31" s="384" t="s">
        <v>69</v>
      </c>
      <c r="H31" s="385" t="s">
        <v>101</v>
      </c>
      <c r="I31" s="383" t="s">
        <v>101</v>
      </c>
      <c r="J31" s="384" t="s">
        <v>69</v>
      </c>
      <c r="K31" s="385" t="s">
        <v>100</v>
      </c>
      <c r="L31" s="75"/>
      <c r="M31" s="413">
        <v>3</v>
      </c>
      <c r="N31" s="417"/>
      <c r="O31" s="414" t="s">
        <v>220</v>
      </c>
      <c r="P31" s="75"/>
      <c r="Q31" s="75"/>
      <c r="R31" s="414"/>
      <c r="S31" s="413">
        <v>3</v>
      </c>
      <c r="T31" s="417"/>
      <c r="U31" s="414" t="s">
        <v>220</v>
      </c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</row>
    <row r="32" spans="2:34" ht="20.25" customHeight="1" thickTop="1">
      <c r="B32" s="221"/>
      <c r="C32" s="387"/>
      <c r="D32" s="388"/>
      <c r="E32" s="388"/>
      <c r="F32" s="387"/>
      <c r="G32" s="388"/>
      <c r="H32" s="389"/>
      <c r="I32" s="387"/>
      <c r="J32" s="388"/>
      <c r="K32" s="389"/>
      <c r="L32" s="75"/>
      <c r="M32" s="75"/>
      <c r="N32" s="412"/>
      <c r="O32"/>
      <c r="P32" s="75"/>
      <c r="Q32" s="75"/>
      <c r="R32"/>
      <c r="T32" s="41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2:34" ht="20.25" customHeight="1" thickBot="1">
      <c r="B33" s="220">
        <v>3</v>
      </c>
      <c r="C33" s="386" t="s">
        <v>115</v>
      </c>
      <c r="D33" s="384" t="s">
        <v>69</v>
      </c>
      <c r="E33" s="395" t="s">
        <v>103</v>
      </c>
      <c r="F33" s="383" t="s">
        <v>103</v>
      </c>
      <c r="G33" s="384" t="s">
        <v>69</v>
      </c>
      <c r="H33" s="385" t="s">
        <v>115</v>
      </c>
      <c r="I33" s="383" t="s">
        <v>115</v>
      </c>
      <c r="J33" s="384" t="s">
        <v>69</v>
      </c>
      <c r="K33" s="385" t="s">
        <v>103</v>
      </c>
      <c r="L33" s="75"/>
      <c r="M33" s="413">
        <v>4</v>
      </c>
      <c r="N33" s="418"/>
      <c r="O33" s="414" t="s">
        <v>221</v>
      </c>
      <c r="P33" s="75"/>
      <c r="Q33" s="75"/>
      <c r="R33" s="414"/>
      <c r="S33" s="413">
        <v>4</v>
      </c>
      <c r="T33" s="418"/>
      <c r="U33" s="414" t="s">
        <v>221</v>
      </c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</row>
    <row r="34" spans="2:34" ht="20.25" customHeight="1" thickTop="1">
      <c r="B34" s="221"/>
      <c r="C34" s="387"/>
      <c r="D34" s="388"/>
      <c r="E34" s="388"/>
      <c r="F34" s="387"/>
      <c r="G34" s="388"/>
      <c r="H34" s="389"/>
      <c r="I34" s="387"/>
      <c r="J34" s="388"/>
      <c r="K34" s="389"/>
      <c r="L34" s="75"/>
      <c r="M34" s="75"/>
      <c r="N34" s="75"/>
      <c r="O34"/>
      <c r="P34" s="75"/>
      <c r="Q34" s="75"/>
      <c r="R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4" ht="20.25" customHeight="1">
      <c r="B35" s="409" t="s">
        <v>217</v>
      </c>
      <c r="C35" s="383" t="s">
        <v>120</v>
      </c>
      <c r="D35" s="391"/>
      <c r="E35" s="392"/>
      <c r="F35" s="383" t="s">
        <v>120</v>
      </c>
      <c r="G35" s="391"/>
      <c r="H35" s="392"/>
      <c r="I35" s="383" t="s">
        <v>120</v>
      </c>
      <c r="J35" s="391"/>
      <c r="K35" s="392"/>
      <c r="L35" s="75"/>
      <c r="M35" s="413">
        <v>5</v>
      </c>
      <c r="N35" s="423"/>
      <c r="O35" s="414" t="s">
        <v>224</v>
      </c>
      <c r="P35" s="75"/>
      <c r="Q35" s="75"/>
      <c r="R35" s="414"/>
      <c r="S35" s="413">
        <v>5</v>
      </c>
      <c r="T35" s="423"/>
      <c r="U35" s="501" t="s">
        <v>224</v>
      </c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</row>
    <row r="36" spans="2:34" ht="20.25" customHeight="1">
      <c r="B36" s="410" t="s">
        <v>215</v>
      </c>
      <c r="C36" s="393" t="s">
        <v>121</v>
      </c>
      <c r="D36" s="384"/>
      <c r="E36" s="394"/>
      <c r="F36" s="393" t="s">
        <v>121</v>
      </c>
      <c r="G36" s="384"/>
      <c r="H36" s="394"/>
      <c r="I36" s="393" t="s">
        <v>121</v>
      </c>
      <c r="J36" s="384"/>
      <c r="K36" s="394"/>
      <c r="L36" s="75"/>
      <c r="M36" s="75"/>
      <c r="N36" s="75"/>
      <c r="O36"/>
      <c r="P36" s="75"/>
      <c r="Q36" s="75"/>
      <c r="R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ht="20.25" customHeight="1">
      <c r="B37" s="411" t="s">
        <v>223</v>
      </c>
      <c r="C37" s="387" t="s">
        <v>122</v>
      </c>
      <c r="D37" s="388"/>
      <c r="E37" s="389"/>
      <c r="F37" s="387" t="s">
        <v>122</v>
      </c>
      <c r="G37" s="388"/>
      <c r="H37" s="389"/>
      <c r="I37" s="387" t="s">
        <v>122</v>
      </c>
      <c r="J37" s="388"/>
      <c r="K37" s="389"/>
      <c r="L37" s="75"/>
      <c r="M37" s="413">
        <v>6</v>
      </c>
      <c r="N37" s="419"/>
      <c r="O37" s="414" t="s">
        <v>222</v>
      </c>
      <c r="P37" s="75"/>
      <c r="Q37" s="75"/>
      <c r="R37" s="414"/>
      <c r="S37" s="413">
        <v>6</v>
      </c>
      <c r="T37" s="419"/>
      <c r="U37" s="414" t="s">
        <v>222</v>
      </c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</row>
    <row r="38" spans="2:17" ht="30.75" customHeight="1">
      <c r="B38" s="129"/>
      <c r="C38" s="129"/>
      <c r="D38" s="129"/>
      <c r="E38" s="129"/>
      <c r="F38" s="129"/>
      <c r="G38" s="129"/>
      <c r="H38" s="129"/>
      <c r="I38" s="133"/>
      <c r="J38" s="129"/>
      <c r="K38" s="129"/>
      <c r="L38" s="129"/>
      <c r="M38" s="75"/>
      <c r="N38" s="75"/>
      <c r="O38" s="75"/>
      <c r="P38" s="130"/>
      <c r="Q38" s="130"/>
    </row>
    <row r="39" spans="13:15" ht="21" customHeight="1">
      <c r="M39" s="75"/>
      <c r="N39" s="75"/>
      <c r="O39" s="75"/>
    </row>
    <row r="40" spans="13:15" ht="21" customHeight="1">
      <c r="M40" s="75"/>
      <c r="N40" s="75"/>
      <c r="O40" s="75"/>
    </row>
    <row r="41" spans="13:15" ht="21" customHeight="1">
      <c r="M41" s="130"/>
      <c r="N41" s="80"/>
      <c r="O41" s="91"/>
    </row>
  </sheetData>
  <sheetProtection selectLockedCells="1" selectUnlockedCells="1"/>
  <dataValidations count="1">
    <dataValidation type="list" allowBlank="1" showInputMessage="1" showErrorMessage="1" sqref="K30 H30:I30 C9 C18 H20:I20 H11:I11 K32 H32:I32 Q11:R11 K11:L11 N11:O11 T11 C11 C20 C34 E34:F34 E9:F9 N20:O20 E18:F18 H18:I18 Q18:R18 K18:L18 N18:O18 E22:F22 T20 H22:I22 E7:F7 T18 H9:I9 E20:F20 Q9:R9 K9:L9 N9:O9 T9 K34 H34:I34 C30 E30:F30 C32 E32:F32 Q20:R20 K20:L20 H7:I7 Q7:R7 Q22:R22 K22:L22 N22:O22 T22 C22 K7:L7 N7:O7 T7 E11:F11 C7">
      <formula1>$A$6:$A$9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Q336"/>
  <sheetViews>
    <sheetView showZeros="0" zoomScale="80" zoomScaleNormal="80" zoomScalePageLayoutView="0" workbookViewId="0" topLeftCell="B1">
      <selection activeCell="B17" sqref="B17"/>
    </sheetView>
  </sheetViews>
  <sheetFormatPr defaultColWidth="9.00390625" defaultRowHeight="5.25" customHeight="1"/>
  <cols>
    <col min="1" max="1" width="3.50390625" style="75" customWidth="1"/>
    <col min="2" max="2" width="2.625" style="75" customWidth="1"/>
    <col min="3" max="3" width="15.625" style="76" customWidth="1"/>
    <col min="4" max="4" width="7.125" style="76" customWidth="1"/>
    <col min="5" max="5" width="4.125" style="76" customWidth="1"/>
    <col min="6" max="7" width="7.125" style="76" customWidth="1"/>
    <col min="8" max="8" width="4.125" style="76" customWidth="1"/>
    <col min="9" max="10" width="7.125" style="76" customWidth="1"/>
    <col min="11" max="11" width="4.125" style="76" customWidth="1"/>
    <col min="12" max="13" width="7.125" style="76" customWidth="1"/>
    <col min="14" max="14" width="4.125" style="76" customWidth="1"/>
    <col min="15" max="16" width="7.125" style="76" customWidth="1"/>
    <col min="17" max="17" width="4.125" style="76" customWidth="1"/>
    <col min="18" max="19" width="7.125" style="76" customWidth="1"/>
    <col min="20" max="20" width="4.125" style="76" customWidth="1"/>
    <col min="21" max="22" width="7.125" style="76" customWidth="1"/>
    <col min="23" max="23" width="4.125" style="76" customWidth="1"/>
    <col min="24" max="25" width="7.125" style="76" customWidth="1"/>
    <col min="26" max="26" width="4.125" style="76" customWidth="1"/>
    <col min="27" max="28" width="7.125" style="76" customWidth="1"/>
    <col min="29" max="29" width="4.125" style="76" customWidth="1"/>
    <col min="30" max="31" width="7.125" style="76" customWidth="1"/>
    <col min="32" max="32" width="4.125" style="76" customWidth="1"/>
    <col min="33" max="34" width="7.125" style="76" customWidth="1"/>
    <col min="35" max="35" width="4.125" style="76" customWidth="1"/>
    <col min="36" max="37" width="7.125" style="76" customWidth="1"/>
    <col min="38" max="38" width="4.125" style="76" customWidth="1"/>
    <col min="39" max="40" width="7.125" style="76" customWidth="1"/>
    <col min="41" max="41" width="4.125" style="76" customWidth="1"/>
    <col min="42" max="43" width="7.125" style="76" customWidth="1"/>
    <col min="44" max="44" width="4.125" style="76" customWidth="1"/>
    <col min="45" max="46" width="7.125" style="76" customWidth="1"/>
    <col min="47" max="47" width="4.125" style="76" customWidth="1"/>
    <col min="48" max="49" width="7.125" style="76" customWidth="1"/>
    <col min="50" max="50" width="4.125" style="76" customWidth="1"/>
    <col min="51" max="52" width="7.125" style="76" customWidth="1"/>
    <col min="53" max="53" width="4.125" style="76" customWidth="1"/>
    <col min="54" max="55" width="7.125" style="76" customWidth="1"/>
    <col min="56" max="56" width="4.125" style="76" customWidth="1"/>
    <col min="57" max="58" width="7.125" style="76" customWidth="1"/>
    <col min="59" max="59" width="4.125" style="76" customWidth="1"/>
    <col min="60" max="61" width="7.125" style="76" customWidth="1"/>
    <col min="62" max="62" width="4.125" style="76" customWidth="1"/>
    <col min="63" max="64" width="7.125" style="76" customWidth="1"/>
    <col min="65" max="65" width="4.125" style="76" customWidth="1"/>
    <col min="66" max="67" width="7.125" style="76" customWidth="1"/>
    <col min="68" max="68" width="4.125" style="76" customWidth="1"/>
    <col min="69" max="69" width="7.125" style="76" customWidth="1"/>
    <col min="70" max="16384" width="9.00390625" style="75" customWidth="1"/>
  </cols>
  <sheetData>
    <row r="1" spans="3:69" ht="20.25" customHeight="1" thickBot="1"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2:69" ht="22.5" customHeight="1" thickBot="1">
      <c r="B2" s="537" t="s">
        <v>213</v>
      </c>
      <c r="C2" s="538"/>
      <c r="D2" s="538"/>
      <c r="E2" s="538"/>
      <c r="F2" s="53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</row>
    <row r="3" spans="3:69" ht="20.25" customHeight="1">
      <c r="C3" s="215"/>
      <c r="D3" s="216" t="s">
        <v>26</v>
      </c>
      <c r="E3" s="217">
        <v>1</v>
      </c>
      <c r="F3" s="218" t="s">
        <v>27</v>
      </c>
      <c r="G3" s="118" t="s">
        <v>26</v>
      </c>
      <c r="H3" s="119">
        <f>E3+1</f>
        <v>2</v>
      </c>
      <c r="I3" s="120" t="s">
        <v>27</v>
      </c>
      <c r="J3" s="118" t="s">
        <v>26</v>
      </c>
      <c r="K3" s="119">
        <f>H3+1</f>
        <v>3</v>
      </c>
      <c r="L3" s="120" t="s">
        <v>27</v>
      </c>
      <c r="M3" s="118" t="s">
        <v>26</v>
      </c>
      <c r="N3" s="119">
        <f>K3+1</f>
        <v>4</v>
      </c>
      <c r="O3" s="120" t="s">
        <v>27</v>
      </c>
      <c r="P3" s="118" t="s">
        <v>26</v>
      </c>
      <c r="Q3" s="119">
        <f>N3+1</f>
        <v>5</v>
      </c>
      <c r="R3" s="120" t="s">
        <v>27</v>
      </c>
      <c r="S3" s="118" t="s">
        <v>26</v>
      </c>
      <c r="T3" s="119">
        <f>Q3+1</f>
        <v>6</v>
      </c>
      <c r="U3" s="120" t="s">
        <v>27</v>
      </c>
      <c r="V3" s="118" t="s">
        <v>26</v>
      </c>
      <c r="W3" s="119">
        <f>T3+1</f>
        <v>7</v>
      </c>
      <c r="X3" s="120" t="s">
        <v>27</v>
      </c>
      <c r="Y3" s="118" t="s">
        <v>26</v>
      </c>
      <c r="Z3" s="119">
        <f>W3+1</f>
        <v>8</v>
      </c>
      <c r="AA3" s="120" t="s">
        <v>27</v>
      </c>
      <c r="AB3" s="118" t="s">
        <v>26</v>
      </c>
      <c r="AC3" s="119">
        <f>Z3+1</f>
        <v>9</v>
      </c>
      <c r="AD3" s="120" t="s">
        <v>27</v>
      </c>
      <c r="AE3" s="118" t="s">
        <v>26</v>
      </c>
      <c r="AF3" s="119">
        <f>AC3+1</f>
        <v>10</v>
      </c>
      <c r="AG3" s="120" t="s">
        <v>27</v>
      </c>
      <c r="AH3" s="118" t="s">
        <v>26</v>
      </c>
      <c r="AI3" s="119">
        <f>AF3+1</f>
        <v>11</v>
      </c>
      <c r="AJ3" s="120" t="s">
        <v>27</v>
      </c>
      <c r="AK3" s="118" t="s">
        <v>26</v>
      </c>
      <c r="AL3" s="119">
        <f>AI3+1</f>
        <v>12</v>
      </c>
      <c r="AM3" s="120" t="s">
        <v>27</v>
      </c>
      <c r="AN3" s="118" t="s">
        <v>26</v>
      </c>
      <c r="AO3" s="119">
        <f>AL3+1</f>
        <v>13</v>
      </c>
      <c r="AP3" s="120" t="s">
        <v>27</v>
      </c>
      <c r="AQ3" s="118" t="s">
        <v>26</v>
      </c>
      <c r="AR3" s="119">
        <f>AO3+1</f>
        <v>14</v>
      </c>
      <c r="AS3" s="120" t="s">
        <v>27</v>
      </c>
      <c r="AT3" s="118" t="s">
        <v>26</v>
      </c>
      <c r="AU3" s="119">
        <f>AR3+1</f>
        <v>15</v>
      </c>
      <c r="AV3" s="120" t="s">
        <v>27</v>
      </c>
      <c r="AW3" s="118" t="s">
        <v>26</v>
      </c>
      <c r="AX3" s="119">
        <f>AU3+1</f>
        <v>16</v>
      </c>
      <c r="AY3" s="120" t="s">
        <v>27</v>
      </c>
      <c r="AZ3" s="118" t="s">
        <v>26</v>
      </c>
      <c r="BA3" s="119">
        <f>AX3+1</f>
        <v>17</v>
      </c>
      <c r="BB3" s="120" t="s">
        <v>27</v>
      </c>
      <c r="BC3" s="118" t="s">
        <v>26</v>
      </c>
      <c r="BD3" s="119">
        <f>BA3+1</f>
        <v>18</v>
      </c>
      <c r="BE3" s="120" t="s">
        <v>27</v>
      </c>
      <c r="BF3" s="118" t="s">
        <v>26</v>
      </c>
      <c r="BG3" s="119">
        <f>BD3+1</f>
        <v>19</v>
      </c>
      <c r="BH3" s="120" t="s">
        <v>27</v>
      </c>
      <c r="BI3" s="118" t="s">
        <v>26</v>
      </c>
      <c r="BJ3" s="119">
        <f>BG3+1</f>
        <v>20</v>
      </c>
      <c r="BK3" s="120" t="s">
        <v>27</v>
      </c>
      <c r="BL3" s="118" t="s">
        <v>26</v>
      </c>
      <c r="BM3" s="119">
        <f>BJ3+1</f>
        <v>21</v>
      </c>
      <c r="BN3" s="120" t="s">
        <v>27</v>
      </c>
      <c r="BO3" s="118" t="s">
        <v>26</v>
      </c>
      <c r="BP3" s="119">
        <f>BM3+1</f>
        <v>22</v>
      </c>
      <c r="BQ3" s="120" t="s">
        <v>27</v>
      </c>
    </row>
    <row r="4" spans="3:69" s="91" customFormat="1" ht="20.25" customHeight="1">
      <c r="C4" s="122">
        <v>1</v>
      </c>
      <c r="D4" s="105">
        <f aca="true" ca="1" t="shared" si="0" ref="D4:BO4">OFFSET($C$77,ROW()-ROW($B$2)+MATCH($B$2,$B$78:$B$306,0),COLUMN()-3)</f>
        <v>7</v>
      </c>
      <c r="E4" s="106" t="str">
        <f ca="1" t="shared" si="0"/>
        <v>－</v>
      </c>
      <c r="F4" s="158">
        <f ca="1" t="shared" si="0"/>
        <v>4</v>
      </c>
      <c r="G4" s="105">
        <f ca="1" t="shared" si="0"/>
        <v>4</v>
      </c>
      <c r="H4" s="106" t="str">
        <f ca="1" t="shared" si="0"/>
        <v>－</v>
      </c>
      <c r="I4" s="158">
        <f ca="1" t="shared" si="0"/>
        <v>6</v>
      </c>
      <c r="J4" s="105">
        <f ca="1" t="shared" si="0"/>
        <v>7</v>
      </c>
      <c r="K4" s="106" t="str">
        <f ca="1" t="shared" si="0"/>
        <v>－</v>
      </c>
      <c r="L4" s="158">
        <f ca="1" t="shared" si="0"/>
        <v>9</v>
      </c>
      <c r="M4" s="105">
        <f ca="1" t="shared" si="0"/>
        <v>8</v>
      </c>
      <c r="N4" s="106" t="str">
        <f ca="1" t="shared" si="0"/>
        <v>－</v>
      </c>
      <c r="O4" s="158">
        <f ca="1" t="shared" si="0"/>
        <v>7</v>
      </c>
      <c r="P4" s="105">
        <f ca="1" t="shared" si="0"/>
        <v>2</v>
      </c>
      <c r="Q4" s="106" t="str">
        <f ca="1" t="shared" si="0"/>
        <v>－</v>
      </c>
      <c r="R4" s="158">
        <f ca="1" t="shared" si="0"/>
        <v>8</v>
      </c>
      <c r="S4" s="105">
        <f ca="1" t="shared" si="0"/>
        <v>6</v>
      </c>
      <c r="T4" s="106" t="str">
        <f ca="1" t="shared" si="0"/>
        <v>－</v>
      </c>
      <c r="U4" s="158">
        <f ca="1" t="shared" si="0"/>
        <v>8</v>
      </c>
      <c r="V4" s="105">
        <f ca="1" t="shared" si="0"/>
        <v>3</v>
      </c>
      <c r="W4" s="106" t="str">
        <f ca="1" t="shared" si="0"/>
        <v>－</v>
      </c>
      <c r="X4" s="158">
        <f ca="1" t="shared" si="0"/>
        <v>5</v>
      </c>
      <c r="Y4" s="105">
        <f ca="1" t="shared" si="0"/>
        <v>6</v>
      </c>
      <c r="Z4" s="106" t="str">
        <f ca="1" t="shared" si="0"/>
        <v>－</v>
      </c>
      <c r="AA4" s="158">
        <f ca="1" t="shared" si="0"/>
        <v>3</v>
      </c>
      <c r="AB4" s="105">
        <f ca="1" t="shared" si="0"/>
        <v>6</v>
      </c>
      <c r="AC4" s="106" t="str">
        <f ca="1" t="shared" si="0"/>
        <v>－</v>
      </c>
      <c r="AD4" s="158">
        <f ca="1" t="shared" si="0"/>
        <v>1</v>
      </c>
      <c r="AE4" s="105">
        <f ca="1" t="shared" si="0"/>
        <v>1</v>
      </c>
      <c r="AF4" s="106" t="str">
        <f ca="1" t="shared" si="0"/>
        <v>－</v>
      </c>
      <c r="AG4" s="158">
        <f ca="1" t="shared" si="0"/>
        <v>9</v>
      </c>
      <c r="AH4" s="105">
        <f ca="1" t="shared" si="0"/>
        <v>1</v>
      </c>
      <c r="AI4" s="106" t="str">
        <f ca="1" t="shared" si="0"/>
        <v>－</v>
      </c>
      <c r="AJ4" s="158">
        <f ca="1" t="shared" si="0"/>
        <v>7</v>
      </c>
      <c r="AK4" s="105">
        <f ca="1" t="shared" si="0"/>
        <v>8</v>
      </c>
      <c r="AL4" s="106" t="str">
        <f ca="1" t="shared" si="0"/>
        <v>－</v>
      </c>
      <c r="AM4" s="158">
        <f ca="1" t="shared" si="0"/>
        <v>1</v>
      </c>
      <c r="AN4" s="105">
        <f ca="1" t="shared" si="0"/>
        <v>0</v>
      </c>
      <c r="AO4" s="106">
        <f ca="1" t="shared" si="0"/>
        <v>0</v>
      </c>
      <c r="AP4" s="158">
        <f ca="1" t="shared" si="0"/>
        <v>0</v>
      </c>
      <c r="AQ4" s="105">
        <f ca="1" t="shared" si="0"/>
        <v>0</v>
      </c>
      <c r="AR4" s="106">
        <f ca="1" t="shared" si="0"/>
        <v>0</v>
      </c>
      <c r="AS4" s="158">
        <f ca="1" t="shared" si="0"/>
        <v>0</v>
      </c>
      <c r="AT4" s="105">
        <f ca="1" t="shared" si="0"/>
        <v>0</v>
      </c>
      <c r="AU4" s="106">
        <f ca="1" t="shared" si="0"/>
        <v>0</v>
      </c>
      <c r="AV4" s="158">
        <f ca="1" t="shared" si="0"/>
        <v>0</v>
      </c>
      <c r="AW4" s="105">
        <f ca="1" t="shared" si="0"/>
        <v>0</v>
      </c>
      <c r="AX4" s="106">
        <f ca="1" t="shared" si="0"/>
        <v>0</v>
      </c>
      <c r="AY4" s="158">
        <f ca="1" t="shared" si="0"/>
        <v>0</v>
      </c>
      <c r="AZ4" s="105">
        <f ca="1" t="shared" si="0"/>
        <v>0</v>
      </c>
      <c r="BA4" s="106">
        <f ca="1" t="shared" si="0"/>
        <v>0</v>
      </c>
      <c r="BB4" s="158">
        <f ca="1" t="shared" si="0"/>
        <v>0</v>
      </c>
      <c r="BC4" s="105">
        <f ca="1" t="shared" si="0"/>
        <v>0</v>
      </c>
      <c r="BD4" s="106">
        <f ca="1" t="shared" si="0"/>
        <v>0</v>
      </c>
      <c r="BE4" s="158">
        <f ca="1" t="shared" si="0"/>
        <v>0</v>
      </c>
      <c r="BF4" s="105">
        <f ca="1" t="shared" si="0"/>
        <v>0</v>
      </c>
      <c r="BG4" s="106">
        <f ca="1" t="shared" si="0"/>
        <v>0</v>
      </c>
      <c r="BH4" s="158">
        <f ca="1" t="shared" si="0"/>
        <v>0</v>
      </c>
      <c r="BI4" s="105">
        <f ca="1" t="shared" si="0"/>
        <v>0</v>
      </c>
      <c r="BJ4" s="106">
        <f ca="1" t="shared" si="0"/>
        <v>0</v>
      </c>
      <c r="BK4" s="158">
        <f ca="1" t="shared" si="0"/>
        <v>0</v>
      </c>
      <c r="BL4" s="105">
        <f ca="1" t="shared" si="0"/>
        <v>0</v>
      </c>
      <c r="BM4" s="106">
        <f ca="1" t="shared" si="0"/>
        <v>0</v>
      </c>
      <c r="BN4" s="158">
        <f ca="1" t="shared" si="0"/>
        <v>0</v>
      </c>
      <c r="BO4" s="105">
        <f ca="1" t="shared" si="0"/>
        <v>0</v>
      </c>
      <c r="BP4" s="106">
        <f ca="1">OFFSET($C$77,ROW()-ROW($B$2)+MATCH($B$2,$B$78:$B$306,0),COLUMN()-3)</f>
        <v>0</v>
      </c>
      <c r="BQ4" s="158">
        <f ca="1">OFFSET($C$77,ROW()-ROW($B$2)+MATCH($B$2,$B$78:$B$306,0),COLUMN()-3)</f>
        <v>0</v>
      </c>
    </row>
    <row r="5" spans="3:69" s="91" customFormat="1" ht="20.25" customHeight="1">
      <c r="C5" s="123"/>
      <c r="D5" s="162"/>
      <c r="E5" s="163"/>
      <c r="F5" s="164"/>
      <c r="G5" s="162"/>
      <c r="H5" s="163"/>
      <c r="I5" s="164"/>
      <c r="J5" s="162"/>
      <c r="K5" s="163"/>
      <c r="L5" s="164"/>
      <c r="M5" s="162"/>
      <c r="N5" s="163"/>
      <c r="O5" s="164"/>
      <c r="P5" s="162"/>
      <c r="Q5" s="163"/>
      <c r="R5" s="164"/>
      <c r="S5" s="162"/>
      <c r="T5" s="163"/>
      <c r="U5" s="164"/>
      <c r="V5" s="162"/>
      <c r="W5" s="163"/>
      <c r="X5" s="164"/>
      <c r="Y5" s="162"/>
      <c r="Z5" s="163"/>
      <c r="AA5" s="164"/>
      <c r="AB5" s="162"/>
      <c r="AC5" s="163"/>
      <c r="AD5" s="164"/>
      <c r="AE5" s="162"/>
      <c r="AF5" s="163"/>
      <c r="AG5" s="164"/>
      <c r="AH5" s="162"/>
      <c r="AI5" s="163"/>
      <c r="AJ5" s="164"/>
      <c r="AK5" s="162"/>
      <c r="AL5" s="163"/>
      <c r="AM5" s="164"/>
      <c r="AN5" s="162"/>
      <c r="AO5" s="163"/>
      <c r="AP5" s="164"/>
      <c r="AQ5" s="162"/>
      <c r="AR5" s="163"/>
      <c r="AS5" s="164"/>
      <c r="AT5" s="162"/>
      <c r="AU5" s="163"/>
      <c r="AV5" s="164"/>
      <c r="AW5" s="162"/>
      <c r="AX5" s="163"/>
      <c r="AY5" s="164"/>
      <c r="AZ5" s="162"/>
      <c r="BA5" s="163"/>
      <c r="BB5" s="164"/>
      <c r="BC5" s="162"/>
      <c r="BD5" s="163"/>
      <c r="BE5" s="164"/>
      <c r="BF5" s="162"/>
      <c r="BG5" s="163"/>
      <c r="BH5" s="164"/>
      <c r="BI5" s="162"/>
      <c r="BJ5" s="163"/>
      <c r="BK5" s="164"/>
      <c r="BL5" s="162"/>
      <c r="BM5" s="163"/>
      <c r="BN5" s="164"/>
      <c r="BO5" s="162"/>
      <c r="BP5" s="163"/>
      <c r="BQ5" s="164"/>
    </row>
    <row r="6" spans="3:69" s="91" customFormat="1" ht="20.25" customHeight="1">
      <c r="C6" s="122">
        <v>2</v>
      </c>
      <c r="D6" s="105">
        <f aca="true" ca="1" t="shared" si="1" ref="D6:BO6">OFFSET($C$77,ROW()-ROW($B$2)+MATCH($B$2,$B$78:$B$306,0),COLUMN()-3)</f>
        <v>9</v>
      </c>
      <c r="E6" s="106" t="str">
        <f ca="1" t="shared" si="1"/>
        <v>－</v>
      </c>
      <c r="F6" s="158">
        <f ca="1" t="shared" si="1"/>
        <v>6</v>
      </c>
      <c r="G6" s="105">
        <f ca="1" t="shared" si="1"/>
        <v>5</v>
      </c>
      <c r="H6" s="106" t="str">
        <f ca="1" t="shared" si="1"/>
        <v>－</v>
      </c>
      <c r="I6" s="158">
        <f ca="1" t="shared" si="1"/>
        <v>7</v>
      </c>
      <c r="J6" s="105">
        <f ca="1" t="shared" si="1"/>
        <v>8</v>
      </c>
      <c r="K6" s="106" t="str">
        <f ca="1" t="shared" si="1"/>
        <v>－</v>
      </c>
      <c r="L6" s="158">
        <f ca="1" t="shared" si="1"/>
        <v>3</v>
      </c>
      <c r="M6" s="105">
        <f ca="1" t="shared" si="1"/>
        <v>1</v>
      </c>
      <c r="N6" s="106" t="str">
        <f ca="1" t="shared" si="1"/>
        <v>－</v>
      </c>
      <c r="O6" s="158">
        <f ca="1" t="shared" si="1"/>
        <v>3</v>
      </c>
      <c r="P6" s="105">
        <f ca="1" t="shared" si="1"/>
        <v>6</v>
      </c>
      <c r="Q6" s="106" t="str">
        <f ca="1" t="shared" si="1"/>
        <v>－</v>
      </c>
      <c r="R6" s="158">
        <f ca="1" t="shared" si="1"/>
        <v>5</v>
      </c>
      <c r="S6" s="105">
        <f ca="1" t="shared" si="1"/>
        <v>5</v>
      </c>
      <c r="T6" s="106" t="str">
        <f ca="1" t="shared" si="1"/>
        <v>－</v>
      </c>
      <c r="U6" s="158">
        <f ca="1" t="shared" si="1"/>
        <v>9</v>
      </c>
      <c r="V6" s="105">
        <f ca="1" t="shared" si="1"/>
        <v>2</v>
      </c>
      <c r="W6" s="106" t="str">
        <f ca="1" t="shared" si="1"/>
        <v>－</v>
      </c>
      <c r="X6" s="158">
        <f ca="1" t="shared" si="1"/>
        <v>6</v>
      </c>
      <c r="Y6" s="105">
        <f ca="1" t="shared" si="1"/>
        <v>2</v>
      </c>
      <c r="Z6" s="106" t="str">
        <f ca="1" t="shared" si="1"/>
        <v>－</v>
      </c>
      <c r="AA6" s="158">
        <f ca="1" t="shared" si="1"/>
        <v>4</v>
      </c>
      <c r="AB6" s="105">
        <f ca="1" t="shared" si="1"/>
        <v>9</v>
      </c>
      <c r="AC6" s="106" t="str">
        <f ca="1" t="shared" si="1"/>
        <v>－</v>
      </c>
      <c r="AD6" s="158">
        <f ca="1" t="shared" si="1"/>
        <v>4</v>
      </c>
      <c r="AE6" s="105">
        <f ca="1" t="shared" si="1"/>
        <v>7</v>
      </c>
      <c r="AF6" s="106" t="str">
        <f ca="1" t="shared" si="1"/>
        <v>－</v>
      </c>
      <c r="AG6" s="158">
        <f ca="1" t="shared" si="1"/>
        <v>6</v>
      </c>
      <c r="AH6" s="105">
        <f ca="1" t="shared" si="1"/>
        <v>4</v>
      </c>
      <c r="AI6" s="106" t="str">
        <f ca="1" t="shared" si="1"/>
        <v>－</v>
      </c>
      <c r="AJ6" s="158">
        <f ca="1" t="shared" si="1"/>
        <v>8</v>
      </c>
      <c r="AK6" s="105">
        <f ca="1" t="shared" si="1"/>
        <v>7</v>
      </c>
      <c r="AL6" s="106" t="str">
        <f ca="1" t="shared" si="1"/>
        <v>－</v>
      </c>
      <c r="AM6" s="158">
        <f ca="1" t="shared" si="1"/>
        <v>2</v>
      </c>
      <c r="AN6" s="105">
        <f ca="1" t="shared" si="1"/>
        <v>0</v>
      </c>
      <c r="AO6" s="106">
        <f ca="1" t="shared" si="1"/>
        <v>0</v>
      </c>
      <c r="AP6" s="158">
        <f ca="1" t="shared" si="1"/>
        <v>0</v>
      </c>
      <c r="AQ6" s="105">
        <f ca="1" t="shared" si="1"/>
        <v>0</v>
      </c>
      <c r="AR6" s="106">
        <f ca="1" t="shared" si="1"/>
        <v>0</v>
      </c>
      <c r="AS6" s="158">
        <f ca="1" t="shared" si="1"/>
        <v>0</v>
      </c>
      <c r="AT6" s="105">
        <f ca="1" t="shared" si="1"/>
        <v>0</v>
      </c>
      <c r="AU6" s="106">
        <f ca="1" t="shared" si="1"/>
        <v>0</v>
      </c>
      <c r="AV6" s="158">
        <f ca="1" t="shared" si="1"/>
        <v>0</v>
      </c>
      <c r="AW6" s="105">
        <f ca="1" t="shared" si="1"/>
        <v>0</v>
      </c>
      <c r="AX6" s="106">
        <f ca="1" t="shared" si="1"/>
        <v>0</v>
      </c>
      <c r="AY6" s="158">
        <f ca="1" t="shared" si="1"/>
        <v>0</v>
      </c>
      <c r="AZ6" s="105">
        <f ca="1" t="shared" si="1"/>
        <v>0</v>
      </c>
      <c r="BA6" s="106">
        <f ca="1" t="shared" si="1"/>
        <v>0</v>
      </c>
      <c r="BB6" s="158">
        <f ca="1" t="shared" si="1"/>
        <v>0</v>
      </c>
      <c r="BC6" s="105">
        <f ca="1" t="shared" si="1"/>
        <v>0</v>
      </c>
      <c r="BD6" s="106">
        <f ca="1" t="shared" si="1"/>
        <v>0</v>
      </c>
      <c r="BE6" s="158">
        <f ca="1" t="shared" si="1"/>
        <v>0</v>
      </c>
      <c r="BF6" s="105">
        <f ca="1" t="shared" si="1"/>
        <v>0</v>
      </c>
      <c r="BG6" s="106">
        <f ca="1" t="shared" si="1"/>
        <v>0</v>
      </c>
      <c r="BH6" s="158">
        <f ca="1" t="shared" si="1"/>
        <v>0</v>
      </c>
      <c r="BI6" s="105">
        <f ca="1" t="shared" si="1"/>
        <v>0</v>
      </c>
      <c r="BJ6" s="106">
        <f ca="1" t="shared" si="1"/>
        <v>0</v>
      </c>
      <c r="BK6" s="158">
        <f ca="1" t="shared" si="1"/>
        <v>0</v>
      </c>
      <c r="BL6" s="105">
        <f ca="1" t="shared" si="1"/>
        <v>0</v>
      </c>
      <c r="BM6" s="106">
        <f ca="1" t="shared" si="1"/>
        <v>0</v>
      </c>
      <c r="BN6" s="158">
        <f ca="1" t="shared" si="1"/>
        <v>0</v>
      </c>
      <c r="BO6" s="105">
        <f ca="1" t="shared" si="1"/>
        <v>0</v>
      </c>
      <c r="BP6" s="106">
        <f ca="1">OFFSET($C$77,ROW()-ROW($B$2)+MATCH($B$2,$B$78:$B$306,0),COLUMN()-3)</f>
        <v>0</v>
      </c>
      <c r="BQ6" s="158">
        <f ca="1">OFFSET($C$77,ROW()-ROW($B$2)+MATCH($B$2,$B$78:$B$306,0),COLUMN()-3)</f>
        <v>0</v>
      </c>
    </row>
    <row r="7" spans="3:69" s="91" customFormat="1" ht="20.25" customHeight="1">
      <c r="C7" s="123"/>
      <c r="D7" s="162"/>
      <c r="E7" s="163"/>
      <c r="F7" s="164"/>
      <c r="G7" s="162"/>
      <c r="H7" s="163"/>
      <c r="I7" s="164"/>
      <c r="J7" s="162"/>
      <c r="K7" s="163"/>
      <c r="L7" s="164"/>
      <c r="M7" s="162"/>
      <c r="N7" s="163"/>
      <c r="O7" s="164"/>
      <c r="P7" s="162"/>
      <c r="Q7" s="163"/>
      <c r="R7" s="164"/>
      <c r="S7" s="162"/>
      <c r="T7" s="163"/>
      <c r="U7" s="164"/>
      <c r="V7" s="162"/>
      <c r="W7" s="163"/>
      <c r="X7" s="164"/>
      <c r="Y7" s="162"/>
      <c r="Z7" s="163"/>
      <c r="AA7" s="164"/>
      <c r="AB7" s="162"/>
      <c r="AC7" s="163"/>
      <c r="AD7" s="164"/>
      <c r="AE7" s="162"/>
      <c r="AF7" s="163"/>
      <c r="AG7" s="164"/>
      <c r="AH7" s="162"/>
      <c r="AI7" s="163"/>
      <c r="AJ7" s="164"/>
      <c r="AK7" s="162"/>
      <c r="AL7" s="163"/>
      <c r="AM7" s="164"/>
      <c r="AN7" s="162"/>
      <c r="AO7" s="163"/>
      <c r="AP7" s="164"/>
      <c r="AQ7" s="162"/>
      <c r="AR7" s="163"/>
      <c r="AS7" s="164"/>
      <c r="AT7" s="162"/>
      <c r="AU7" s="163"/>
      <c r="AV7" s="164"/>
      <c r="AW7" s="162"/>
      <c r="AX7" s="163"/>
      <c r="AY7" s="164"/>
      <c r="AZ7" s="162"/>
      <c r="BA7" s="163"/>
      <c r="BB7" s="164"/>
      <c r="BC7" s="162"/>
      <c r="BD7" s="163"/>
      <c r="BE7" s="164"/>
      <c r="BF7" s="162"/>
      <c r="BG7" s="163"/>
      <c r="BH7" s="164"/>
      <c r="BI7" s="162"/>
      <c r="BJ7" s="163"/>
      <c r="BK7" s="164"/>
      <c r="BL7" s="162"/>
      <c r="BM7" s="163"/>
      <c r="BN7" s="164"/>
      <c r="BO7" s="162"/>
      <c r="BP7" s="163"/>
      <c r="BQ7" s="164"/>
    </row>
    <row r="8" spans="3:69" s="91" customFormat="1" ht="20.25" customHeight="1">
      <c r="C8" s="122">
        <v>3</v>
      </c>
      <c r="D8" s="105">
        <f aca="true" ca="1" t="shared" si="2" ref="D8:BO8">OFFSET($C$77,ROW()-ROW($B$2)+MATCH($B$2,$B$78:$B$306,0),COLUMN()-3)</f>
        <v>8</v>
      </c>
      <c r="E8" s="106" t="str">
        <f ca="1" t="shared" si="2"/>
        <v>－</v>
      </c>
      <c r="F8" s="158">
        <f ca="1" t="shared" si="2"/>
        <v>5</v>
      </c>
      <c r="G8" s="105">
        <f ca="1" t="shared" si="2"/>
        <v>9</v>
      </c>
      <c r="H8" s="106" t="str">
        <f ca="1" t="shared" si="2"/>
        <v>－</v>
      </c>
      <c r="I8" s="158">
        <f ca="1" t="shared" si="2"/>
        <v>8</v>
      </c>
      <c r="J8" s="105">
        <f ca="1" t="shared" si="2"/>
        <v>2</v>
      </c>
      <c r="K8" s="106" t="str">
        <f ca="1" t="shared" si="2"/>
        <v>－</v>
      </c>
      <c r="L8" s="158">
        <f ca="1" t="shared" si="2"/>
        <v>1</v>
      </c>
      <c r="M8" s="105">
        <f ca="1" t="shared" si="2"/>
        <v>9</v>
      </c>
      <c r="N8" s="106" t="str">
        <f ca="1" t="shared" si="2"/>
        <v>－</v>
      </c>
      <c r="O8" s="158">
        <f ca="1" t="shared" si="2"/>
        <v>2</v>
      </c>
      <c r="P8" s="105">
        <f ca="1" t="shared" si="2"/>
        <v>3</v>
      </c>
      <c r="Q8" s="106" t="str">
        <f ca="1" t="shared" si="2"/>
        <v>－</v>
      </c>
      <c r="R8" s="158">
        <f ca="1" t="shared" si="2"/>
        <v>9</v>
      </c>
      <c r="S8" s="105">
        <f ca="1" t="shared" si="2"/>
        <v>3</v>
      </c>
      <c r="T8" s="106" t="str">
        <f ca="1" t="shared" si="2"/>
        <v>－</v>
      </c>
      <c r="U8" s="158">
        <f ca="1" t="shared" si="2"/>
        <v>2</v>
      </c>
      <c r="V8" s="105">
        <f ca="1" t="shared" si="2"/>
        <v>4</v>
      </c>
      <c r="W8" s="106" t="str">
        <f ca="1" t="shared" si="2"/>
        <v>－</v>
      </c>
      <c r="X8" s="158">
        <f ca="1" t="shared" si="2"/>
        <v>1</v>
      </c>
      <c r="Y8" s="105">
        <f ca="1" t="shared" si="2"/>
        <v>1</v>
      </c>
      <c r="Z8" s="106" t="str">
        <f ca="1" t="shared" si="2"/>
        <v>－</v>
      </c>
      <c r="AA8" s="158">
        <f ca="1" t="shared" si="2"/>
        <v>5</v>
      </c>
      <c r="AB8" s="105">
        <f ca="1" t="shared" si="2"/>
        <v>3</v>
      </c>
      <c r="AC8" s="106" t="str">
        <f ca="1" t="shared" si="2"/>
        <v>－</v>
      </c>
      <c r="AD8" s="158">
        <f ca="1" t="shared" si="2"/>
        <v>7</v>
      </c>
      <c r="AE8" s="105">
        <f ca="1" t="shared" si="2"/>
        <v>4</v>
      </c>
      <c r="AF8" s="106" t="str">
        <f ca="1" t="shared" si="2"/>
        <v>－</v>
      </c>
      <c r="AG8" s="158">
        <f ca="1" t="shared" si="2"/>
        <v>3</v>
      </c>
      <c r="AH8" s="105">
        <f ca="1" t="shared" si="2"/>
        <v>5</v>
      </c>
      <c r="AI8" s="106" t="str">
        <f ca="1" t="shared" si="2"/>
        <v>－</v>
      </c>
      <c r="AJ8" s="158">
        <f ca="1" t="shared" si="2"/>
        <v>2</v>
      </c>
      <c r="AK8" s="105">
        <f ca="1" t="shared" si="2"/>
        <v>5</v>
      </c>
      <c r="AL8" s="106" t="str">
        <f ca="1" t="shared" si="2"/>
        <v>－</v>
      </c>
      <c r="AM8" s="158">
        <f ca="1" t="shared" si="2"/>
        <v>4</v>
      </c>
      <c r="AN8" s="105">
        <f ca="1" t="shared" si="2"/>
        <v>0</v>
      </c>
      <c r="AO8" s="106">
        <f ca="1" t="shared" si="2"/>
        <v>0</v>
      </c>
      <c r="AP8" s="158">
        <f ca="1" t="shared" si="2"/>
        <v>0</v>
      </c>
      <c r="AQ8" s="105">
        <f ca="1" t="shared" si="2"/>
        <v>0</v>
      </c>
      <c r="AR8" s="106">
        <f ca="1" t="shared" si="2"/>
        <v>0</v>
      </c>
      <c r="AS8" s="158">
        <f ca="1" t="shared" si="2"/>
        <v>0</v>
      </c>
      <c r="AT8" s="105">
        <f ca="1" t="shared" si="2"/>
        <v>0</v>
      </c>
      <c r="AU8" s="106">
        <f ca="1" t="shared" si="2"/>
        <v>0</v>
      </c>
      <c r="AV8" s="158">
        <f ca="1" t="shared" si="2"/>
        <v>0</v>
      </c>
      <c r="AW8" s="105">
        <f ca="1" t="shared" si="2"/>
        <v>0</v>
      </c>
      <c r="AX8" s="106">
        <f ca="1" t="shared" si="2"/>
        <v>0</v>
      </c>
      <c r="AY8" s="158">
        <f ca="1" t="shared" si="2"/>
        <v>0</v>
      </c>
      <c r="AZ8" s="105">
        <f ca="1" t="shared" si="2"/>
        <v>0</v>
      </c>
      <c r="BA8" s="106">
        <f ca="1" t="shared" si="2"/>
        <v>0</v>
      </c>
      <c r="BB8" s="158">
        <f ca="1" t="shared" si="2"/>
        <v>0</v>
      </c>
      <c r="BC8" s="105">
        <f ca="1" t="shared" si="2"/>
        <v>0</v>
      </c>
      <c r="BD8" s="106">
        <f ca="1" t="shared" si="2"/>
        <v>0</v>
      </c>
      <c r="BE8" s="158">
        <f ca="1" t="shared" si="2"/>
        <v>0</v>
      </c>
      <c r="BF8" s="105">
        <f ca="1" t="shared" si="2"/>
        <v>0</v>
      </c>
      <c r="BG8" s="106">
        <f ca="1" t="shared" si="2"/>
        <v>0</v>
      </c>
      <c r="BH8" s="158">
        <f ca="1" t="shared" si="2"/>
        <v>0</v>
      </c>
      <c r="BI8" s="105">
        <f ca="1" t="shared" si="2"/>
        <v>0</v>
      </c>
      <c r="BJ8" s="106">
        <f ca="1" t="shared" si="2"/>
        <v>0</v>
      </c>
      <c r="BK8" s="158">
        <f ca="1" t="shared" si="2"/>
        <v>0</v>
      </c>
      <c r="BL8" s="105">
        <f ca="1" t="shared" si="2"/>
        <v>0</v>
      </c>
      <c r="BM8" s="106">
        <f ca="1" t="shared" si="2"/>
        <v>0</v>
      </c>
      <c r="BN8" s="158">
        <f ca="1" t="shared" si="2"/>
        <v>0</v>
      </c>
      <c r="BO8" s="105">
        <f ca="1" t="shared" si="2"/>
        <v>0</v>
      </c>
      <c r="BP8" s="106">
        <f ca="1">OFFSET($C$77,ROW()-ROW($B$2)+MATCH($B$2,$B$78:$B$306,0),COLUMN()-3)</f>
        <v>0</v>
      </c>
      <c r="BQ8" s="158">
        <f ca="1">OFFSET($C$77,ROW()-ROW($B$2)+MATCH($B$2,$B$78:$B$306,0),COLUMN()-3)</f>
        <v>0</v>
      </c>
    </row>
    <row r="9" spans="3:69" s="91" customFormat="1" ht="20.25" customHeight="1">
      <c r="C9" s="124"/>
      <c r="D9" s="162"/>
      <c r="E9" s="163"/>
      <c r="F9" s="164"/>
      <c r="G9" s="162"/>
      <c r="H9" s="163"/>
      <c r="I9" s="164"/>
      <c r="J9" s="162"/>
      <c r="K9" s="163"/>
      <c r="L9" s="164"/>
      <c r="M9" s="162"/>
      <c r="N9" s="163"/>
      <c r="O9" s="164"/>
      <c r="P9" s="162"/>
      <c r="Q9" s="163"/>
      <c r="R9" s="164"/>
      <c r="S9" s="162"/>
      <c r="T9" s="163"/>
      <c r="U9" s="164"/>
      <c r="V9" s="162"/>
      <c r="W9" s="163"/>
      <c r="X9" s="164"/>
      <c r="Y9" s="162"/>
      <c r="Z9" s="163"/>
      <c r="AA9" s="164"/>
      <c r="AB9" s="162"/>
      <c r="AC9" s="163"/>
      <c r="AD9" s="164"/>
      <c r="AE9" s="162"/>
      <c r="AF9" s="163"/>
      <c r="AG9" s="164"/>
      <c r="AH9" s="162"/>
      <c r="AI9" s="163"/>
      <c r="AJ9" s="164"/>
      <c r="AK9" s="162"/>
      <c r="AL9" s="163"/>
      <c r="AM9" s="164"/>
      <c r="AN9" s="162"/>
      <c r="AO9" s="163"/>
      <c r="AP9" s="164"/>
      <c r="AQ9" s="162"/>
      <c r="AR9" s="163"/>
      <c r="AS9" s="164"/>
      <c r="AT9" s="162"/>
      <c r="AU9" s="163"/>
      <c r="AV9" s="164"/>
      <c r="AW9" s="162"/>
      <c r="AX9" s="163"/>
      <c r="AY9" s="164"/>
      <c r="AZ9" s="162"/>
      <c r="BA9" s="163"/>
      <c r="BB9" s="164"/>
      <c r="BC9" s="162"/>
      <c r="BD9" s="163"/>
      <c r="BE9" s="164"/>
      <c r="BF9" s="162"/>
      <c r="BG9" s="163"/>
      <c r="BH9" s="164"/>
      <c r="BI9" s="162"/>
      <c r="BJ9" s="163"/>
      <c r="BK9" s="164"/>
      <c r="BL9" s="162"/>
      <c r="BM9" s="163"/>
      <c r="BN9" s="164"/>
      <c r="BO9" s="162"/>
      <c r="BP9" s="163"/>
      <c r="BQ9" s="164"/>
    </row>
    <row r="10" spans="3:69" s="91" customFormat="1" ht="20.25" customHeight="1">
      <c r="C10" s="380" t="s">
        <v>133</v>
      </c>
      <c r="D10" s="156">
        <f aca="true" ca="1" t="shared" si="3" ref="D10:S10">OFFSET($C$77,ROW()-ROW($B$2)+MATCH($B$2,$B$78:$B$306,0),COLUMN()-3)</f>
        <v>1</v>
      </c>
      <c r="E10" s="157">
        <f ca="1" t="shared" si="3"/>
        <v>0</v>
      </c>
      <c r="F10" s="158">
        <f ca="1" t="shared" si="3"/>
        <v>0</v>
      </c>
      <c r="G10" s="156">
        <f ca="1" t="shared" si="3"/>
        <v>1</v>
      </c>
      <c r="H10" s="157" t="str">
        <f ca="1" t="shared" si="3"/>
        <v>→</v>
      </c>
      <c r="I10" s="158">
        <f ca="1" t="shared" si="3"/>
        <v>4</v>
      </c>
      <c r="J10" s="156">
        <f ca="1" t="shared" si="3"/>
        <v>6</v>
      </c>
      <c r="K10" s="157">
        <f ca="1" t="shared" si="3"/>
        <v>0</v>
      </c>
      <c r="L10" s="158">
        <f ca="1" t="shared" si="3"/>
        <v>0</v>
      </c>
      <c r="M10" s="156">
        <f ca="1" t="shared" si="3"/>
        <v>6</v>
      </c>
      <c r="N10" s="157" t="str">
        <f ca="1" t="shared" si="3"/>
        <v>→</v>
      </c>
      <c r="O10" s="158">
        <f ca="1" t="shared" si="3"/>
        <v>1</v>
      </c>
      <c r="P10" s="156">
        <f ca="1" t="shared" si="3"/>
        <v>7</v>
      </c>
      <c r="Q10" s="157">
        <f ca="1" t="shared" si="3"/>
        <v>0</v>
      </c>
      <c r="R10" s="158">
        <f ca="1" t="shared" si="3"/>
        <v>0</v>
      </c>
      <c r="S10" s="156">
        <f ca="1" t="shared" si="3"/>
        <v>7</v>
      </c>
      <c r="T10" s="157">
        <f aca="true" ca="1" t="shared" si="4" ref="G10:BQ14">OFFSET($C$77,ROW()-ROW($B$2)+MATCH($B$2,$B$78:$B$306,0),COLUMN()-3)</f>
        <v>0</v>
      </c>
      <c r="U10" s="158">
        <f ca="1" t="shared" si="4"/>
        <v>0</v>
      </c>
      <c r="V10" s="156">
        <f ca="1" t="shared" si="4"/>
        <v>7</v>
      </c>
      <c r="W10" s="157">
        <f ca="1" t="shared" si="4"/>
        <v>0</v>
      </c>
      <c r="X10" s="158">
        <f ca="1" t="shared" si="4"/>
        <v>0</v>
      </c>
      <c r="Y10" s="156">
        <f ca="1" t="shared" si="4"/>
        <v>7</v>
      </c>
      <c r="Z10" s="157" t="str">
        <f ca="1" t="shared" si="4"/>
        <v>→</v>
      </c>
      <c r="AA10" s="158">
        <f ca="1" t="shared" si="4"/>
        <v>5</v>
      </c>
      <c r="AB10" s="156">
        <f ca="1" t="shared" si="4"/>
        <v>2</v>
      </c>
      <c r="AC10" s="157">
        <f ca="1" t="shared" si="4"/>
        <v>0</v>
      </c>
      <c r="AD10" s="158">
        <f ca="1" t="shared" si="4"/>
        <v>0</v>
      </c>
      <c r="AE10" s="156">
        <f ca="1" t="shared" si="4"/>
        <v>2</v>
      </c>
      <c r="AF10" s="157" t="str">
        <f ca="1" t="shared" si="4"/>
        <v>→</v>
      </c>
      <c r="AG10" s="158">
        <f ca="1" t="shared" si="4"/>
        <v>6</v>
      </c>
      <c r="AH10" s="156">
        <f ca="1" t="shared" si="4"/>
        <v>9</v>
      </c>
      <c r="AI10" s="157">
        <f ca="1" t="shared" si="4"/>
        <v>0</v>
      </c>
      <c r="AJ10" s="158">
        <f ca="1" t="shared" si="4"/>
        <v>0</v>
      </c>
      <c r="AK10" s="156">
        <f ca="1" t="shared" si="4"/>
        <v>9</v>
      </c>
      <c r="AL10" s="157">
        <f ca="1" t="shared" si="4"/>
        <v>0</v>
      </c>
      <c r="AM10" s="158">
        <f ca="1" t="shared" si="4"/>
        <v>0</v>
      </c>
      <c r="AN10" s="156">
        <f ca="1" t="shared" si="4"/>
        <v>0</v>
      </c>
      <c r="AO10" s="157">
        <f ca="1" t="shared" si="4"/>
        <v>0</v>
      </c>
      <c r="AP10" s="158">
        <f ca="1" t="shared" si="4"/>
        <v>0</v>
      </c>
      <c r="AQ10" s="156">
        <f ca="1" t="shared" si="4"/>
        <v>0</v>
      </c>
      <c r="AR10" s="157">
        <f ca="1" t="shared" si="4"/>
        <v>0</v>
      </c>
      <c r="AS10" s="158">
        <f ca="1" t="shared" si="4"/>
        <v>0</v>
      </c>
      <c r="AT10" s="156">
        <f ca="1" t="shared" si="4"/>
        <v>0</v>
      </c>
      <c r="AU10" s="157">
        <f ca="1" t="shared" si="4"/>
        <v>0</v>
      </c>
      <c r="AV10" s="158">
        <f ca="1" t="shared" si="4"/>
        <v>0</v>
      </c>
      <c r="AW10" s="156">
        <f ca="1" t="shared" si="4"/>
        <v>0</v>
      </c>
      <c r="AX10" s="157">
        <f ca="1" t="shared" si="4"/>
        <v>0</v>
      </c>
      <c r="AY10" s="158">
        <f ca="1" t="shared" si="4"/>
        <v>0</v>
      </c>
      <c r="AZ10" s="156">
        <f ca="1" t="shared" si="4"/>
        <v>0</v>
      </c>
      <c r="BA10" s="157">
        <f ca="1" t="shared" si="4"/>
        <v>0</v>
      </c>
      <c r="BB10" s="158">
        <f ca="1" t="shared" si="4"/>
        <v>0</v>
      </c>
      <c r="BC10" s="156">
        <f ca="1" t="shared" si="4"/>
        <v>0</v>
      </c>
      <c r="BD10" s="157">
        <f ca="1" t="shared" si="4"/>
        <v>0</v>
      </c>
      <c r="BE10" s="158">
        <f ca="1" t="shared" si="4"/>
        <v>0</v>
      </c>
      <c r="BF10" s="156">
        <f ca="1" t="shared" si="4"/>
        <v>0</v>
      </c>
      <c r="BG10" s="157">
        <f ca="1" t="shared" si="4"/>
        <v>0</v>
      </c>
      <c r="BH10" s="158">
        <f ca="1" t="shared" si="4"/>
        <v>0</v>
      </c>
      <c r="BI10" s="156">
        <f ca="1" t="shared" si="4"/>
        <v>0</v>
      </c>
      <c r="BJ10" s="157">
        <f ca="1" t="shared" si="4"/>
        <v>0</v>
      </c>
      <c r="BK10" s="158">
        <f ca="1" t="shared" si="4"/>
        <v>0</v>
      </c>
      <c r="BL10" s="156">
        <f ca="1" t="shared" si="4"/>
        <v>0</v>
      </c>
      <c r="BM10" s="157">
        <f ca="1" t="shared" si="4"/>
        <v>0</v>
      </c>
      <c r="BN10" s="158">
        <f ca="1" t="shared" si="4"/>
        <v>0</v>
      </c>
      <c r="BO10" s="156">
        <f ca="1" t="shared" si="4"/>
        <v>0</v>
      </c>
      <c r="BP10" s="157">
        <f ca="1" t="shared" si="4"/>
        <v>0</v>
      </c>
      <c r="BQ10" s="158">
        <f ca="1" t="shared" si="4"/>
        <v>0</v>
      </c>
    </row>
    <row r="11" spans="3:69" s="91" customFormat="1" ht="20.25" customHeight="1">
      <c r="C11" s="381"/>
      <c r="D11" s="382">
        <f aca="true" ca="1" t="shared" si="5" ref="D11:F15">OFFSET($C$77,ROW()-ROW($B$2)+MATCH($B$2,$B$78:$B$306,0),COLUMN()-3)</f>
        <v>2</v>
      </c>
      <c r="E11" s="209">
        <f ca="1" t="shared" si="5"/>
        <v>0</v>
      </c>
      <c r="F11" s="223">
        <f ca="1" t="shared" si="5"/>
        <v>0</v>
      </c>
      <c r="G11" s="382">
        <f ca="1" t="shared" si="4"/>
        <v>2</v>
      </c>
      <c r="H11" s="209" t="str">
        <f ca="1" t="shared" si="4"/>
        <v>→</v>
      </c>
      <c r="I11" s="223">
        <f ca="1" t="shared" si="4"/>
        <v>5</v>
      </c>
      <c r="J11" s="382">
        <f ca="1" t="shared" si="4"/>
        <v>4</v>
      </c>
      <c r="K11" s="209">
        <f ca="1" t="shared" si="4"/>
        <v>0</v>
      </c>
      <c r="L11" s="223">
        <f ca="1" t="shared" si="4"/>
        <v>0</v>
      </c>
      <c r="M11" s="382">
        <f ca="1" t="shared" si="4"/>
        <v>4</v>
      </c>
      <c r="N11" s="209">
        <f ca="1" t="shared" si="4"/>
        <v>0</v>
      </c>
      <c r="O11" s="223">
        <f ca="1" t="shared" si="4"/>
        <v>0</v>
      </c>
      <c r="P11" s="382">
        <f ca="1" t="shared" si="4"/>
        <v>4</v>
      </c>
      <c r="Q11" s="209">
        <f ca="1" t="shared" si="4"/>
        <v>0</v>
      </c>
      <c r="R11" s="223">
        <f ca="1" t="shared" si="4"/>
        <v>0</v>
      </c>
      <c r="S11" s="382">
        <f ca="1" t="shared" si="4"/>
        <v>4</v>
      </c>
      <c r="T11" s="209" t="str">
        <f ca="1" t="shared" si="4"/>
        <v>→</v>
      </c>
      <c r="U11" s="223">
        <f ca="1" t="shared" si="4"/>
        <v>9</v>
      </c>
      <c r="V11" s="382">
        <f ca="1" t="shared" si="4"/>
        <v>8</v>
      </c>
      <c r="W11" s="209">
        <f ca="1" t="shared" si="4"/>
        <v>0</v>
      </c>
      <c r="X11" s="223">
        <f ca="1" t="shared" si="4"/>
        <v>0</v>
      </c>
      <c r="Y11" s="382">
        <f ca="1" t="shared" si="4"/>
        <v>8</v>
      </c>
      <c r="Z11" s="209">
        <f ca="1" t="shared" si="4"/>
        <v>0</v>
      </c>
      <c r="AA11" s="223">
        <f ca="1" t="shared" si="4"/>
        <v>0</v>
      </c>
      <c r="AB11" s="382">
        <f ca="1" t="shared" si="4"/>
        <v>8</v>
      </c>
      <c r="AC11" s="209">
        <f ca="1" t="shared" si="4"/>
        <v>0</v>
      </c>
      <c r="AD11" s="223">
        <f ca="1" t="shared" si="4"/>
        <v>0</v>
      </c>
      <c r="AE11" s="382">
        <f ca="1" t="shared" si="4"/>
        <v>8</v>
      </c>
      <c r="AF11" s="209" t="str">
        <f ca="1" t="shared" si="4"/>
        <v>→</v>
      </c>
      <c r="AG11" s="223">
        <f ca="1" t="shared" si="4"/>
        <v>3</v>
      </c>
      <c r="AH11" s="382">
        <f ca="1" t="shared" si="4"/>
        <v>6</v>
      </c>
      <c r="AI11" s="209">
        <f ca="1" t="shared" si="4"/>
        <v>0</v>
      </c>
      <c r="AJ11" s="223">
        <f ca="1" t="shared" si="4"/>
        <v>0</v>
      </c>
      <c r="AK11" s="382">
        <f ca="1" t="shared" si="4"/>
        <v>6</v>
      </c>
      <c r="AL11" s="209">
        <f ca="1" t="shared" si="4"/>
        <v>0</v>
      </c>
      <c r="AM11" s="223">
        <f ca="1" t="shared" si="4"/>
        <v>0</v>
      </c>
      <c r="AN11" s="382">
        <f ca="1" t="shared" si="4"/>
        <v>0</v>
      </c>
      <c r="AO11" s="209">
        <f ca="1" t="shared" si="4"/>
        <v>0</v>
      </c>
      <c r="AP11" s="223">
        <f ca="1" t="shared" si="4"/>
        <v>0</v>
      </c>
      <c r="AQ11" s="382">
        <f ca="1" t="shared" si="4"/>
        <v>0</v>
      </c>
      <c r="AR11" s="209">
        <f ca="1" t="shared" si="4"/>
        <v>0</v>
      </c>
      <c r="AS11" s="223">
        <f ca="1" t="shared" si="4"/>
        <v>0</v>
      </c>
      <c r="AT11" s="382">
        <f ca="1" t="shared" si="4"/>
        <v>0</v>
      </c>
      <c r="AU11" s="209">
        <f ca="1" t="shared" si="4"/>
        <v>0</v>
      </c>
      <c r="AV11" s="223">
        <f ca="1" t="shared" si="4"/>
        <v>0</v>
      </c>
      <c r="AW11" s="382">
        <f ca="1" t="shared" si="4"/>
        <v>0</v>
      </c>
      <c r="AX11" s="209">
        <f ca="1" t="shared" si="4"/>
        <v>0</v>
      </c>
      <c r="AY11" s="223">
        <f ca="1" t="shared" si="4"/>
        <v>0</v>
      </c>
      <c r="AZ11" s="382">
        <f ca="1" t="shared" si="4"/>
        <v>0</v>
      </c>
      <c r="BA11" s="209">
        <f ca="1" t="shared" si="4"/>
        <v>0</v>
      </c>
      <c r="BB11" s="223">
        <f ca="1" t="shared" si="4"/>
        <v>0</v>
      </c>
      <c r="BC11" s="382">
        <f ca="1" t="shared" si="4"/>
        <v>0</v>
      </c>
      <c r="BD11" s="209">
        <f ca="1" t="shared" si="4"/>
        <v>0</v>
      </c>
      <c r="BE11" s="223">
        <f ca="1" t="shared" si="4"/>
        <v>0</v>
      </c>
      <c r="BF11" s="382">
        <f ca="1" t="shared" si="4"/>
        <v>0</v>
      </c>
      <c r="BG11" s="209">
        <f ca="1" t="shared" si="4"/>
        <v>0</v>
      </c>
      <c r="BH11" s="223">
        <f ca="1" t="shared" si="4"/>
        <v>0</v>
      </c>
      <c r="BI11" s="382">
        <f ca="1" t="shared" si="4"/>
        <v>0</v>
      </c>
      <c r="BJ11" s="209">
        <f ca="1" t="shared" si="4"/>
        <v>0</v>
      </c>
      <c r="BK11" s="223">
        <f ca="1" t="shared" si="4"/>
        <v>0</v>
      </c>
      <c r="BL11" s="382">
        <f ca="1" t="shared" si="4"/>
        <v>0</v>
      </c>
      <c r="BM11" s="209">
        <f ca="1" t="shared" si="4"/>
        <v>0</v>
      </c>
      <c r="BN11" s="223">
        <f ca="1" t="shared" si="4"/>
        <v>0</v>
      </c>
      <c r="BO11" s="382">
        <f ca="1" t="shared" si="4"/>
        <v>0</v>
      </c>
      <c r="BP11" s="209">
        <f ca="1" t="shared" si="4"/>
        <v>0</v>
      </c>
      <c r="BQ11" s="223">
        <f ca="1" t="shared" si="4"/>
        <v>0</v>
      </c>
    </row>
    <row r="12" spans="3:69" s="91" customFormat="1" ht="20.25" customHeight="1">
      <c r="C12" s="381"/>
      <c r="D12" s="382">
        <f ca="1" t="shared" si="5"/>
        <v>3</v>
      </c>
      <c r="E12" s="209">
        <f ca="1" t="shared" si="5"/>
        <v>0</v>
      </c>
      <c r="F12" s="223">
        <f ca="1" t="shared" si="5"/>
        <v>0</v>
      </c>
      <c r="G12" s="382">
        <f ca="1" t="shared" si="4"/>
        <v>3</v>
      </c>
      <c r="H12" s="209" t="str">
        <f ca="1" t="shared" si="4"/>
        <v>→</v>
      </c>
      <c r="I12" s="223">
        <f ca="1" t="shared" si="4"/>
        <v>6</v>
      </c>
      <c r="J12" s="382">
        <f ca="1" t="shared" si="4"/>
        <v>5</v>
      </c>
      <c r="K12" s="209">
        <f ca="1" t="shared" si="4"/>
        <v>0</v>
      </c>
      <c r="L12" s="223">
        <f ca="1" t="shared" si="4"/>
        <v>0</v>
      </c>
      <c r="M12" s="382">
        <f ca="1" t="shared" si="4"/>
        <v>5</v>
      </c>
      <c r="N12" s="209" t="str">
        <f ca="1" t="shared" si="4"/>
        <v>→</v>
      </c>
      <c r="O12" s="223">
        <f ca="1" t="shared" si="4"/>
        <v>7</v>
      </c>
      <c r="P12" s="382">
        <f ca="1" t="shared" si="4"/>
        <v>1</v>
      </c>
      <c r="Q12" s="209">
        <f ca="1" t="shared" si="4"/>
        <v>0</v>
      </c>
      <c r="R12" s="223">
        <f ca="1" t="shared" si="4"/>
        <v>0</v>
      </c>
      <c r="S12" s="382">
        <f ca="1" t="shared" si="4"/>
        <v>1</v>
      </c>
      <c r="T12" s="209" t="str">
        <f ca="1" t="shared" si="4"/>
        <v>→</v>
      </c>
      <c r="U12" s="223">
        <f ca="1" t="shared" si="4"/>
        <v>8</v>
      </c>
      <c r="V12" s="382">
        <f ca="1" t="shared" si="4"/>
        <v>9</v>
      </c>
      <c r="W12" s="209">
        <f ca="1" t="shared" si="4"/>
        <v>0</v>
      </c>
      <c r="X12" s="223">
        <f ca="1" t="shared" si="4"/>
        <v>0</v>
      </c>
      <c r="Y12" s="382">
        <f ca="1" t="shared" si="4"/>
        <v>9</v>
      </c>
      <c r="Z12" s="209" t="str">
        <f ca="1" t="shared" si="4"/>
        <v>→</v>
      </c>
      <c r="AA12" s="223">
        <f ca="1" t="shared" si="4"/>
        <v>2</v>
      </c>
      <c r="AB12" s="382">
        <f ca="1" t="shared" si="4"/>
        <v>5</v>
      </c>
      <c r="AC12" s="209">
        <f ca="1" t="shared" si="4"/>
        <v>0</v>
      </c>
      <c r="AD12" s="223">
        <f ca="1" t="shared" si="4"/>
        <v>0</v>
      </c>
      <c r="AE12" s="382">
        <f ca="1" t="shared" si="4"/>
        <v>5</v>
      </c>
      <c r="AF12" s="209" t="str">
        <f ca="1" t="shared" si="4"/>
        <v>→</v>
      </c>
      <c r="AG12" s="223">
        <f ca="1" t="shared" si="4"/>
        <v>9</v>
      </c>
      <c r="AH12" s="382">
        <f ca="1" t="shared" si="4"/>
        <v>3</v>
      </c>
      <c r="AI12" s="209">
        <f ca="1" t="shared" si="4"/>
        <v>0</v>
      </c>
      <c r="AJ12" s="223">
        <f ca="1" t="shared" si="4"/>
        <v>0</v>
      </c>
      <c r="AK12" s="382">
        <f ca="1" t="shared" si="4"/>
        <v>3</v>
      </c>
      <c r="AL12" s="209">
        <f ca="1" t="shared" si="4"/>
        <v>0</v>
      </c>
      <c r="AM12" s="223">
        <f ca="1" t="shared" si="4"/>
        <v>0</v>
      </c>
      <c r="AN12" s="382">
        <f ca="1" t="shared" si="4"/>
        <v>0</v>
      </c>
      <c r="AO12" s="209">
        <f ca="1" t="shared" si="4"/>
        <v>0</v>
      </c>
      <c r="AP12" s="223">
        <f ca="1" t="shared" si="4"/>
        <v>0</v>
      </c>
      <c r="AQ12" s="382">
        <f ca="1" t="shared" si="4"/>
        <v>0</v>
      </c>
      <c r="AR12" s="209">
        <f ca="1" t="shared" si="4"/>
        <v>0</v>
      </c>
      <c r="AS12" s="223">
        <f ca="1" t="shared" si="4"/>
        <v>0</v>
      </c>
      <c r="AT12" s="382">
        <f ca="1" t="shared" si="4"/>
        <v>0</v>
      </c>
      <c r="AU12" s="209">
        <f ca="1" t="shared" si="4"/>
        <v>0</v>
      </c>
      <c r="AV12" s="223">
        <f ca="1" t="shared" si="4"/>
        <v>0</v>
      </c>
      <c r="AW12" s="382">
        <f ca="1" t="shared" si="4"/>
        <v>0</v>
      </c>
      <c r="AX12" s="209">
        <f ca="1" t="shared" si="4"/>
        <v>0</v>
      </c>
      <c r="AY12" s="223">
        <f ca="1" t="shared" si="4"/>
        <v>0</v>
      </c>
      <c r="AZ12" s="382">
        <f ca="1" t="shared" si="4"/>
        <v>0</v>
      </c>
      <c r="BA12" s="209">
        <f ca="1" t="shared" si="4"/>
        <v>0</v>
      </c>
      <c r="BB12" s="223">
        <f ca="1" t="shared" si="4"/>
        <v>0</v>
      </c>
      <c r="BC12" s="382">
        <f ca="1" t="shared" si="4"/>
        <v>0</v>
      </c>
      <c r="BD12" s="209">
        <f ca="1" t="shared" si="4"/>
        <v>0</v>
      </c>
      <c r="BE12" s="223">
        <f ca="1" t="shared" si="4"/>
        <v>0</v>
      </c>
      <c r="BF12" s="382">
        <f ca="1" t="shared" si="4"/>
        <v>0</v>
      </c>
      <c r="BG12" s="209">
        <f ca="1" t="shared" si="4"/>
        <v>0</v>
      </c>
      <c r="BH12" s="223">
        <f ca="1" t="shared" si="4"/>
        <v>0</v>
      </c>
      <c r="BI12" s="382">
        <f ca="1" t="shared" si="4"/>
        <v>0</v>
      </c>
      <c r="BJ12" s="209">
        <f ca="1" t="shared" si="4"/>
        <v>0</v>
      </c>
      <c r="BK12" s="223">
        <f ca="1" t="shared" si="4"/>
        <v>0</v>
      </c>
      <c r="BL12" s="382">
        <f ca="1" t="shared" si="4"/>
        <v>0</v>
      </c>
      <c r="BM12" s="209">
        <f ca="1" t="shared" si="4"/>
        <v>0</v>
      </c>
      <c r="BN12" s="223">
        <f ca="1" t="shared" si="4"/>
        <v>0</v>
      </c>
      <c r="BO12" s="382">
        <f ca="1" t="shared" si="4"/>
        <v>0</v>
      </c>
      <c r="BP12" s="209">
        <f ca="1" t="shared" si="4"/>
        <v>0</v>
      </c>
      <c r="BQ12" s="223">
        <f ca="1" t="shared" si="4"/>
        <v>0</v>
      </c>
    </row>
    <row r="13" spans="3:69" s="91" customFormat="1" ht="20.25" customHeight="1">
      <c r="C13" s="381"/>
      <c r="D13" s="382">
        <f ca="1" t="shared" si="5"/>
        <v>0</v>
      </c>
      <c r="E13" s="209">
        <f ca="1" t="shared" si="5"/>
        <v>0</v>
      </c>
      <c r="F13" s="223">
        <f ca="1" t="shared" si="5"/>
        <v>0</v>
      </c>
      <c r="G13" s="382">
        <f ca="1" t="shared" si="4"/>
        <v>0</v>
      </c>
      <c r="H13" s="209">
        <f ca="1" t="shared" si="4"/>
        <v>0</v>
      </c>
      <c r="I13" s="223">
        <f ca="1" t="shared" si="4"/>
        <v>0</v>
      </c>
      <c r="J13" s="382">
        <f ca="1" t="shared" si="4"/>
        <v>0</v>
      </c>
      <c r="K13" s="209">
        <f ca="1" t="shared" si="4"/>
        <v>0</v>
      </c>
      <c r="L13" s="223">
        <f ca="1" t="shared" si="4"/>
        <v>0</v>
      </c>
      <c r="M13" s="382">
        <f ca="1" t="shared" si="4"/>
        <v>0</v>
      </c>
      <c r="N13" s="209">
        <f ca="1" t="shared" si="4"/>
        <v>0</v>
      </c>
      <c r="O13" s="223">
        <f ca="1" t="shared" si="4"/>
        <v>0</v>
      </c>
      <c r="P13" s="382">
        <f ca="1" t="shared" si="4"/>
        <v>0</v>
      </c>
      <c r="Q13" s="209">
        <f ca="1" t="shared" si="4"/>
        <v>0</v>
      </c>
      <c r="R13" s="223">
        <f ca="1" t="shared" si="4"/>
        <v>0</v>
      </c>
      <c r="S13" s="382">
        <f ca="1" t="shared" si="4"/>
        <v>0</v>
      </c>
      <c r="T13" s="209">
        <f ca="1" t="shared" si="4"/>
        <v>0</v>
      </c>
      <c r="U13" s="223">
        <f ca="1" t="shared" si="4"/>
        <v>0</v>
      </c>
      <c r="V13" s="382">
        <f ca="1" t="shared" si="4"/>
        <v>0</v>
      </c>
      <c r="W13" s="209">
        <f ca="1" t="shared" si="4"/>
        <v>0</v>
      </c>
      <c r="X13" s="223">
        <f ca="1" t="shared" si="4"/>
        <v>0</v>
      </c>
      <c r="Y13" s="382">
        <f ca="1" t="shared" si="4"/>
        <v>0</v>
      </c>
      <c r="Z13" s="209">
        <f ca="1" t="shared" si="4"/>
        <v>0</v>
      </c>
      <c r="AA13" s="223">
        <f ca="1" t="shared" si="4"/>
        <v>0</v>
      </c>
      <c r="AB13" s="382">
        <f ca="1" t="shared" si="4"/>
        <v>0</v>
      </c>
      <c r="AC13" s="209">
        <f ca="1" t="shared" si="4"/>
        <v>0</v>
      </c>
      <c r="AD13" s="223">
        <f ca="1" t="shared" si="4"/>
        <v>0</v>
      </c>
      <c r="AE13" s="382">
        <f ca="1" t="shared" si="4"/>
        <v>0</v>
      </c>
      <c r="AF13" s="209">
        <f ca="1" t="shared" si="4"/>
        <v>0</v>
      </c>
      <c r="AG13" s="223">
        <f ca="1" t="shared" si="4"/>
        <v>0</v>
      </c>
      <c r="AH13" s="382">
        <f ca="1" t="shared" si="4"/>
        <v>0</v>
      </c>
      <c r="AI13" s="209">
        <f ca="1" t="shared" si="4"/>
        <v>0</v>
      </c>
      <c r="AJ13" s="223">
        <f ca="1" t="shared" si="4"/>
        <v>0</v>
      </c>
      <c r="AK13" s="382">
        <f ca="1" t="shared" si="4"/>
        <v>0</v>
      </c>
      <c r="AL13" s="209">
        <f ca="1" t="shared" si="4"/>
        <v>0</v>
      </c>
      <c r="AM13" s="223">
        <f ca="1" t="shared" si="4"/>
        <v>0</v>
      </c>
      <c r="AN13" s="382">
        <f ca="1" t="shared" si="4"/>
        <v>0</v>
      </c>
      <c r="AO13" s="209">
        <f ca="1" t="shared" si="4"/>
        <v>0</v>
      </c>
      <c r="AP13" s="223">
        <f ca="1" t="shared" si="4"/>
        <v>0</v>
      </c>
      <c r="AQ13" s="382">
        <f ca="1" t="shared" si="4"/>
        <v>0</v>
      </c>
      <c r="AR13" s="209">
        <f ca="1" t="shared" si="4"/>
        <v>0</v>
      </c>
      <c r="AS13" s="223">
        <f ca="1" t="shared" si="4"/>
        <v>0</v>
      </c>
      <c r="AT13" s="382">
        <f ca="1" t="shared" si="4"/>
        <v>0</v>
      </c>
      <c r="AU13" s="209">
        <f ca="1" t="shared" si="4"/>
        <v>0</v>
      </c>
      <c r="AV13" s="223">
        <f ca="1" t="shared" si="4"/>
        <v>0</v>
      </c>
      <c r="AW13" s="382">
        <f ca="1" t="shared" si="4"/>
        <v>0</v>
      </c>
      <c r="AX13" s="209">
        <f ca="1" t="shared" si="4"/>
        <v>0</v>
      </c>
      <c r="AY13" s="223">
        <f ca="1" t="shared" si="4"/>
        <v>0</v>
      </c>
      <c r="AZ13" s="382">
        <f ca="1" t="shared" si="4"/>
        <v>0</v>
      </c>
      <c r="BA13" s="209">
        <f ca="1" t="shared" si="4"/>
        <v>0</v>
      </c>
      <c r="BB13" s="223">
        <f ca="1" t="shared" si="4"/>
        <v>0</v>
      </c>
      <c r="BC13" s="382">
        <f ca="1" t="shared" si="4"/>
        <v>0</v>
      </c>
      <c r="BD13" s="209">
        <f ca="1" t="shared" si="4"/>
        <v>0</v>
      </c>
      <c r="BE13" s="223">
        <f ca="1" t="shared" si="4"/>
        <v>0</v>
      </c>
      <c r="BF13" s="382">
        <f ca="1" t="shared" si="4"/>
        <v>0</v>
      </c>
      <c r="BG13" s="209">
        <f ca="1" t="shared" si="4"/>
        <v>0</v>
      </c>
      <c r="BH13" s="223">
        <f ca="1" t="shared" si="4"/>
        <v>0</v>
      </c>
      <c r="BI13" s="382">
        <f ca="1" t="shared" si="4"/>
        <v>0</v>
      </c>
      <c r="BJ13" s="209">
        <f ca="1" t="shared" si="4"/>
        <v>0</v>
      </c>
      <c r="BK13" s="223">
        <f ca="1" t="shared" si="4"/>
        <v>0</v>
      </c>
      <c r="BL13" s="382">
        <f ca="1" t="shared" si="4"/>
        <v>0</v>
      </c>
      <c r="BM13" s="209">
        <f ca="1" t="shared" si="4"/>
        <v>0</v>
      </c>
      <c r="BN13" s="223">
        <f ca="1" t="shared" si="4"/>
        <v>0</v>
      </c>
      <c r="BO13" s="382">
        <f ca="1" t="shared" si="4"/>
        <v>0</v>
      </c>
      <c r="BP13" s="209">
        <f ca="1" t="shared" si="4"/>
        <v>0</v>
      </c>
      <c r="BQ13" s="223">
        <f ca="1" t="shared" si="4"/>
        <v>0</v>
      </c>
    </row>
    <row r="14" spans="3:69" s="91" customFormat="1" ht="20.25" customHeight="1">
      <c r="C14" s="381"/>
      <c r="D14" s="382">
        <f ca="1" t="shared" si="5"/>
        <v>0</v>
      </c>
      <c r="E14" s="209">
        <f ca="1" t="shared" si="5"/>
        <v>0</v>
      </c>
      <c r="F14" s="223">
        <f ca="1" t="shared" si="5"/>
        <v>0</v>
      </c>
      <c r="G14" s="382">
        <f ca="1" t="shared" si="4"/>
        <v>0</v>
      </c>
      <c r="H14" s="209">
        <f ca="1" t="shared" si="4"/>
        <v>0</v>
      </c>
      <c r="I14" s="223">
        <f ca="1" t="shared" si="4"/>
        <v>0</v>
      </c>
      <c r="J14" s="382">
        <f ca="1" t="shared" si="4"/>
        <v>0</v>
      </c>
      <c r="K14" s="209">
        <f ca="1" t="shared" si="4"/>
        <v>0</v>
      </c>
      <c r="L14" s="223">
        <f ca="1" t="shared" si="4"/>
        <v>0</v>
      </c>
      <c r="M14" s="382">
        <f ca="1" t="shared" si="4"/>
        <v>0</v>
      </c>
      <c r="N14" s="209">
        <f ca="1" t="shared" si="4"/>
        <v>0</v>
      </c>
      <c r="O14" s="223">
        <f ca="1" t="shared" si="4"/>
        <v>0</v>
      </c>
      <c r="P14" s="382">
        <f ca="1" t="shared" si="4"/>
        <v>0</v>
      </c>
      <c r="Q14" s="209">
        <f ca="1" t="shared" si="4"/>
        <v>0</v>
      </c>
      <c r="R14" s="223">
        <f ca="1" t="shared" si="4"/>
        <v>0</v>
      </c>
      <c r="S14" s="382">
        <f ca="1" t="shared" si="4"/>
        <v>0</v>
      </c>
      <c r="T14" s="209">
        <f ca="1" t="shared" si="4"/>
        <v>0</v>
      </c>
      <c r="U14" s="223">
        <f ca="1" t="shared" si="4"/>
        <v>0</v>
      </c>
      <c r="V14" s="382">
        <f ca="1" t="shared" si="4"/>
        <v>0</v>
      </c>
      <c r="W14" s="209">
        <f aca="true" ca="1" t="shared" si="6" ref="G14:BQ15">OFFSET($C$77,ROW()-ROW($B$2)+MATCH($B$2,$B$78:$B$306,0),COLUMN()-3)</f>
        <v>0</v>
      </c>
      <c r="X14" s="223">
        <f ca="1" t="shared" si="6"/>
        <v>0</v>
      </c>
      <c r="Y14" s="382">
        <f ca="1" t="shared" si="6"/>
        <v>0</v>
      </c>
      <c r="Z14" s="209">
        <f ca="1" t="shared" si="6"/>
        <v>0</v>
      </c>
      <c r="AA14" s="223">
        <f ca="1" t="shared" si="6"/>
        <v>0</v>
      </c>
      <c r="AB14" s="382">
        <f ca="1" t="shared" si="6"/>
        <v>0</v>
      </c>
      <c r="AC14" s="209">
        <f ca="1" t="shared" si="6"/>
        <v>0</v>
      </c>
      <c r="AD14" s="223">
        <f ca="1" t="shared" si="6"/>
        <v>0</v>
      </c>
      <c r="AE14" s="382">
        <f ca="1" t="shared" si="6"/>
        <v>0</v>
      </c>
      <c r="AF14" s="209">
        <f ca="1" t="shared" si="6"/>
        <v>0</v>
      </c>
      <c r="AG14" s="223">
        <f ca="1" t="shared" si="6"/>
        <v>0</v>
      </c>
      <c r="AH14" s="382">
        <f ca="1" t="shared" si="6"/>
        <v>0</v>
      </c>
      <c r="AI14" s="209">
        <f ca="1" t="shared" si="6"/>
        <v>0</v>
      </c>
      <c r="AJ14" s="223">
        <f ca="1" t="shared" si="6"/>
        <v>0</v>
      </c>
      <c r="AK14" s="382">
        <f ca="1" t="shared" si="6"/>
        <v>0</v>
      </c>
      <c r="AL14" s="209">
        <f ca="1" t="shared" si="6"/>
        <v>0</v>
      </c>
      <c r="AM14" s="223">
        <f ca="1" t="shared" si="6"/>
        <v>0</v>
      </c>
      <c r="AN14" s="382">
        <f ca="1" t="shared" si="6"/>
        <v>0</v>
      </c>
      <c r="AO14" s="209">
        <f ca="1" t="shared" si="6"/>
        <v>0</v>
      </c>
      <c r="AP14" s="223">
        <f ca="1" t="shared" si="6"/>
        <v>0</v>
      </c>
      <c r="AQ14" s="382">
        <f ca="1" t="shared" si="6"/>
        <v>0</v>
      </c>
      <c r="AR14" s="209">
        <f ca="1" t="shared" si="6"/>
        <v>0</v>
      </c>
      <c r="AS14" s="223">
        <f ca="1" t="shared" si="6"/>
        <v>0</v>
      </c>
      <c r="AT14" s="382">
        <f ca="1" t="shared" si="6"/>
        <v>0</v>
      </c>
      <c r="AU14" s="209">
        <f ca="1" t="shared" si="6"/>
        <v>0</v>
      </c>
      <c r="AV14" s="223">
        <f ca="1" t="shared" si="6"/>
        <v>0</v>
      </c>
      <c r="AW14" s="382">
        <f ca="1" t="shared" si="6"/>
        <v>0</v>
      </c>
      <c r="AX14" s="209">
        <f ca="1" t="shared" si="6"/>
        <v>0</v>
      </c>
      <c r="AY14" s="223">
        <f ca="1" t="shared" si="6"/>
        <v>0</v>
      </c>
      <c r="AZ14" s="382">
        <f ca="1" t="shared" si="6"/>
        <v>0</v>
      </c>
      <c r="BA14" s="209">
        <f ca="1" t="shared" si="6"/>
        <v>0</v>
      </c>
      <c r="BB14" s="223">
        <f ca="1" t="shared" si="6"/>
        <v>0</v>
      </c>
      <c r="BC14" s="382">
        <f ca="1" t="shared" si="6"/>
        <v>0</v>
      </c>
      <c r="BD14" s="209">
        <f ca="1" t="shared" si="6"/>
        <v>0</v>
      </c>
      <c r="BE14" s="223">
        <f ca="1" t="shared" si="6"/>
        <v>0</v>
      </c>
      <c r="BF14" s="382">
        <f ca="1" t="shared" si="6"/>
        <v>0</v>
      </c>
      <c r="BG14" s="209">
        <f ca="1" t="shared" si="6"/>
        <v>0</v>
      </c>
      <c r="BH14" s="223">
        <f ca="1" t="shared" si="6"/>
        <v>0</v>
      </c>
      <c r="BI14" s="382">
        <f ca="1" t="shared" si="6"/>
        <v>0</v>
      </c>
      <c r="BJ14" s="209">
        <f ca="1" t="shared" si="6"/>
        <v>0</v>
      </c>
      <c r="BK14" s="223">
        <f ca="1" t="shared" si="6"/>
        <v>0</v>
      </c>
      <c r="BL14" s="382">
        <f ca="1" t="shared" si="6"/>
        <v>0</v>
      </c>
      <c r="BM14" s="209">
        <f ca="1" t="shared" si="6"/>
        <v>0</v>
      </c>
      <c r="BN14" s="223">
        <f ca="1" t="shared" si="6"/>
        <v>0</v>
      </c>
      <c r="BO14" s="382">
        <f ca="1" t="shared" si="6"/>
        <v>0</v>
      </c>
      <c r="BP14" s="209">
        <f ca="1" t="shared" si="6"/>
        <v>0</v>
      </c>
      <c r="BQ14" s="223">
        <f ca="1" t="shared" si="6"/>
        <v>0</v>
      </c>
    </row>
    <row r="15" spans="3:69" s="91" customFormat="1" ht="20.25" customHeight="1">
      <c r="C15" s="222"/>
      <c r="D15" s="162">
        <f ca="1" t="shared" si="5"/>
        <v>0</v>
      </c>
      <c r="E15" s="163">
        <f ca="1" t="shared" si="5"/>
        <v>0</v>
      </c>
      <c r="F15" s="164">
        <f ca="1" t="shared" si="5"/>
        <v>0</v>
      </c>
      <c r="G15" s="162">
        <f ca="1" t="shared" si="6"/>
        <v>0</v>
      </c>
      <c r="H15" s="163">
        <f ca="1" t="shared" si="6"/>
        <v>0</v>
      </c>
      <c r="I15" s="164">
        <f ca="1" t="shared" si="6"/>
        <v>0</v>
      </c>
      <c r="J15" s="162">
        <f ca="1" t="shared" si="6"/>
        <v>0</v>
      </c>
      <c r="K15" s="163">
        <f ca="1" t="shared" si="6"/>
        <v>0</v>
      </c>
      <c r="L15" s="164">
        <f ca="1" t="shared" si="6"/>
        <v>0</v>
      </c>
      <c r="M15" s="162">
        <f ca="1" t="shared" si="6"/>
        <v>0</v>
      </c>
      <c r="N15" s="163">
        <f ca="1" t="shared" si="6"/>
        <v>0</v>
      </c>
      <c r="O15" s="164">
        <f ca="1" t="shared" si="6"/>
        <v>0</v>
      </c>
      <c r="P15" s="162">
        <f ca="1" t="shared" si="6"/>
        <v>0</v>
      </c>
      <c r="Q15" s="163">
        <f ca="1" t="shared" si="6"/>
        <v>0</v>
      </c>
      <c r="R15" s="164">
        <f ca="1" t="shared" si="6"/>
        <v>0</v>
      </c>
      <c r="S15" s="162">
        <f ca="1" t="shared" si="6"/>
        <v>0</v>
      </c>
      <c r="T15" s="163">
        <f ca="1" t="shared" si="6"/>
        <v>0</v>
      </c>
      <c r="U15" s="164">
        <f ca="1" t="shared" si="6"/>
        <v>0</v>
      </c>
      <c r="V15" s="162">
        <f ca="1" t="shared" si="6"/>
        <v>0</v>
      </c>
      <c r="W15" s="163">
        <f ca="1" t="shared" si="6"/>
        <v>0</v>
      </c>
      <c r="X15" s="164">
        <f ca="1" t="shared" si="6"/>
        <v>0</v>
      </c>
      <c r="Y15" s="162">
        <f ca="1" t="shared" si="6"/>
        <v>0</v>
      </c>
      <c r="Z15" s="163">
        <f ca="1" t="shared" si="6"/>
        <v>0</v>
      </c>
      <c r="AA15" s="164">
        <f ca="1" t="shared" si="6"/>
        <v>0</v>
      </c>
      <c r="AB15" s="162">
        <f ca="1" t="shared" si="6"/>
        <v>0</v>
      </c>
      <c r="AC15" s="163">
        <f ca="1" t="shared" si="6"/>
        <v>0</v>
      </c>
      <c r="AD15" s="164">
        <f ca="1" t="shared" si="6"/>
        <v>0</v>
      </c>
      <c r="AE15" s="162">
        <f ca="1" t="shared" si="6"/>
        <v>0</v>
      </c>
      <c r="AF15" s="163">
        <f ca="1" t="shared" si="6"/>
        <v>0</v>
      </c>
      <c r="AG15" s="164">
        <f ca="1" t="shared" si="6"/>
        <v>0</v>
      </c>
      <c r="AH15" s="162">
        <f ca="1" t="shared" si="6"/>
        <v>0</v>
      </c>
      <c r="AI15" s="163">
        <f ca="1" t="shared" si="6"/>
        <v>0</v>
      </c>
      <c r="AJ15" s="164">
        <f ca="1" t="shared" si="6"/>
        <v>0</v>
      </c>
      <c r="AK15" s="162">
        <f ca="1" t="shared" si="6"/>
        <v>0</v>
      </c>
      <c r="AL15" s="163">
        <f ca="1" t="shared" si="6"/>
        <v>0</v>
      </c>
      <c r="AM15" s="164">
        <f ca="1" t="shared" si="6"/>
        <v>0</v>
      </c>
      <c r="AN15" s="162">
        <f ca="1" t="shared" si="6"/>
        <v>0</v>
      </c>
      <c r="AO15" s="163">
        <f ca="1" t="shared" si="6"/>
        <v>0</v>
      </c>
      <c r="AP15" s="164">
        <f ca="1" t="shared" si="6"/>
        <v>0</v>
      </c>
      <c r="AQ15" s="162">
        <f ca="1" t="shared" si="6"/>
        <v>0</v>
      </c>
      <c r="AR15" s="163">
        <f ca="1" t="shared" si="6"/>
        <v>0</v>
      </c>
      <c r="AS15" s="164">
        <f ca="1" t="shared" si="6"/>
        <v>0</v>
      </c>
      <c r="AT15" s="162">
        <f ca="1" t="shared" si="6"/>
        <v>0</v>
      </c>
      <c r="AU15" s="163">
        <f ca="1" t="shared" si="6"/>
        <v>0</v>
      </c>
      <c r="AV15" s="164">
        <f ca="1" t="shared" si="6"/>
        <v>0</v>
      </c>
      <c r="AW15" s="162">
        <f ca="1" t="shared" si="6"/>
        <v>0</v>
      </c>
      <c r="AX15" s="163">
        <f ca="1" t="shared" si="6"/>
        <v>0</v>
      </c>
      <c r="AY15" s="164">
        <f ca="1" t="shared" si="6"/>
        <v>0</v>
      </c>
      <c r="AZ15" s="162">
        <f ca="1" t="shared" si="6"/>
        <v>0</v>
      </c>
      <c r="BA15" s="163">
        <f ca="1" t="shared" si="6"/>
        <v>0</v>
      </c>
      <c r="BB15" s="164">
        <f ca="1" t="shared" si="6"/>
        <v>0</v>
      </c>
      <c r="BC15" s="162">
        <f ca="1" t="shared" si="6"/>
        <v>0</v>
      </c>
      <c r="BD15" s="163">
        <f ca="1" t="shared" si="6"/>
        <v>0</v>
      </c>
      <c r="BE15" s="164">
        <f ca="1" t="shared" si="6"/>
        <v>0</v>
      </c>
      <c r="BF15" s="162">
        <f ca="1" t="shared" si="6"/>
        <v>0</v>
      </c>
      <c r="BG15" s="163">
        <f ca="1" t="shared" si="6"/>
        <v>0</v>
      </c>
      <c r="BH15" s="164">
        <f ca="1" t="shared" si="6"/>
        <v>0</v>
      </c>
      <c r="BI15" s="162">
        <f ca="1" t="shared" si="6"/>
        <v>0</v>
      </c>
      <c r="BJ15" s="163">
        <f ca="1" t="shared" si="6"/>
        <v>0</v>
      </c>
      <c r="BK15" s="164">
        <f ca="1" t="shared" si="6"/>
        <v>0</v>
      </c>
      <c r="BL15" s="162">
        <f ca="1" t="shared" si="6"/>
        <v>0</v>
      </c>
      <c r="BM15" s="163">
        <f ca="1" t="shared" si="6"/>
        <v>0</v>
      </c>
      <c r="BN15" s="164">
        <f ca="1" t="shared" si="6"/>
        <v>0</v>
      </c>
      <c r="BO15" s="162">
        <f ca="1" t="shared" si="6"/>
        <v>0</v>
      </c>
      <c r="BP15" s="163">
        <f ca="1" t="shared" si="6"/>
        <v>0</v>
      </c>
      <c r="BQ15" s="164">
        <f ca="1" t="shared" si="6"/>
        <v>0</v>
      </c>
    </row>
    <row r="16" spans="4:69" s="91" customFormat="1" ht="20.25" customHeight="1" thickBot="1"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</row>
    <row r="17" spans="2:69" ht="20.25" customHeight="1" thickBot="1">
      <c r="B17" s="311">
        <v>6</v>
      </c>
      <c r="C17" s="306" t="s">
        <v>91</v>
      </c>
      <c r="D17" s="118" t="s">
        <v>26</v>
      </c>
      <c r="E17" s="119">
        <v>1</v>
      </c>
      <c r="F17" s="121" t="s">
        <v>27</v>
      </c>
      <c r="G17" s="201" t="s">
        <v>26</v>
      </c>
      <c r="H17" s="119">
        <f>E17+1</f>
        <v>2</v>
      </c>
      <c r="I17" s="120" t="s">
        <v>27</v>
      </c>
      <c r="J17" s="118" t="s">
        <v>26</v>
      </c>
      <c r="K17" s="119">
        <f>H17+1</f>
        <v>3</v>
      </c>
      <c r="L17" s="120" t="s">
        <v>27</v>
      </c>
      <c r="M17" s="118" t="s">
        <v>26</v>
      </c>
      <c r="N17" s="119">
        <f>K17+1</f>
        <v>4</v>
      </c>
      <c r="O17" s="120" t="s">
        <v>27</v>
      </c>
      <c r="P17" s="118" t="s">
        <v>26</v>
      </c>
      <c r="Q17" s="119">
        <f>N17+1</f>
        <v>5</v>
      </c>
      <c r="R17" s="120" t="s">
        <v>27</v>
      </c>
      <c r="S17" s="118" t="s">
        <v>26</v>
      </c>
      <c r="T17" s="119">
        <f>Q17+1</f>
        <v>6</v>
      </c>
      <c r="U17" s="120" t="s">
        <v>27</v>
      </c>
      <c r="V17" s="118" t="s">
        <v>26</v>
      </c>
      <c r="W17" s="119">
        <f>T17+1</f>
        <v>7</v>
      </c>
      <c r="X17" s="120" t="s">
        <v>27</v>
      </c>
      <c r="Y17" s="118" t="s">
        <v>26</v>
      </c>
      <c r="Z17" s="119">
        <f>W17+1</f>
        <v>8</v>
      </c>
      <c r="AA17" s="120" t="s">
        <v>27</v>
      </c>
      <c r="AB17" s="118" t="s">
        <v>26</v>
      </c>
      <c r="AC17" s="119">
        <f>Z17+1</f>
        <v>9</v>
      </c>
      <c r="AD17" s="120" t="s">
        <v>27</v>
      </c>
      <c r="AE17" s="118" t="s">
        <v>26</v>
      </c>
      <c r="AF17" s="119">
        <f>AC17+1</f>
        <v>10</v>
      </c>
      <c r="AG17" s="120" t="s">
        <v>27</v>
      </c>
      <c r="AH17" s="118" t="s">
        <v>26</v>
      </c>
      <c r="AI17" s="119">
        <f>AF17+1</f>
        <v>11</v>
      </c>
      <c r="AJ17" s="120" t="s">
        <v>27</v>
      </c>
      <c r="AK17" s="118" t="s">
        <v>26</v>
      </c>
      <c r="AL17" s="119">
        <f>AI17+1</f>
        <v>12</v>
      </c>
      <c r="AM17" s="120" t="s">
        <v>27</v>
      </c>
      <c r="AN17" s="118" t="s">
        <v>26</v>
      </c>
      <c r="AO17" s="119">
        <f>AL17+1</f>
        <v>13</v>
      </c>
      <c r="AP17" s="120" t="s">
        <v>27</v>
      </c>
      <c r="AQ17" s="118" t="s">
        <v>26</v>
      </c>
      <c r="AR17" s="119">
        <f>AO17+1</f>
        <v>14</v>
      </c>
      <c r="AS17" s="120" t="s">
        <v>27</v>
      </c>
      <c r="AT17" s="118" t="s">
        <v>26</v>
      </c>
      <c r="AU17" s="119">
        <f>AR17+1</f>
        <v>15</v>
      </c>
      <c r="AV17" s="120" t="s">
        <v>27</v>
      </c>
      <c r="AW17" s="118" t="s">
        <v>26</v>
      </c>
      <c r="AX17" s="119">
        <f>AU17+1</f>
        <v>16</v>
      </c>
      <c r="AY17" s="120" t="s">
        <v>27</v>
      </c>
      <c r="AZ17" s="118" t="s">
        <v>26</v>
      </c>
      <c r="BA17" s="119">
        <f>AX17+1</f>
        <v>17</v>
      </c>
      <c r="BB17" s="120" t="s">
        <v>27</v>
      </c>
      <c r="BC17" s="118" t="s">
        <v>26</v>
      </c>
      <c r="BD17" s="119">
        <f>BA17+1</f>
        <v>18</v>
      </c>
      <c r="BE17" s="120" t="s">
        <v>27</v>
      </c>
      <c r="BF17" s="118" t="s">
        <v>26</v>
      </c>
      <c r="BG17" s="119">
        <f>BD17+1</f>
        <v>19</v>
      </c>
      <c r="BH17" s="120" t="s">
        <v>27</v>
      </c>
      <c r="BI17" s="118" t="s">
        <v>26</v>
      </c>
      <c r="BJ17" s="119">
        <f>BG17+1</f>
        <v>20</v>
      </c>
      <c r="BK17" s="120" t="s">
        <v>27</v>
      </c>
      <c r="BL17" s="118" t="s">
        <v>26</v>
      </c>
      <c r="BM17" s="119">
        <f>BJ17+1</f>
        <v>21</v>
      </c>
      <c r="BN17" s="120" t="s">
        <v>27</v>
      </c>
      <c r="BO17" s="118" t="s">
        <v>26</v>
      </c>
      <c r="BP17" s="119">
        <f>BM17+1</f>
        <v>22</v>
      </c>
      <c r="BQ17" s="120" t="s">
        <v>27</v>
      </c>
    </row>
    <row r="18" spans="2:69" s="91" customFormat="1" ht="20.25" customHeight="1">
      <c r="B18" s="309">
        <v>1</v>
      </c>
      <c r="C18" s="307">
        <v>1</v>
      </c>
      <c r="D18" s="106" t="str">
        <f>IF(D4=0,"",VLOOKUP(D4,Result!$B$8:$G$19,$B$17,FALSE))</f>
        <v>日本大</v>
      </c>
      <c r="E18" s="106" t="str">
        <f>IF(E4="","",E4)</f>
        <v>－</v>
      </c>
      <c r="F18" s="158" t="str">
        <f>IF(F4=0,"",VLOOKUP(F4,Result!$B$8:$G$19,$B$17,FALSE))</f>
        <v>慶応大</v>
      </c>
      <c r="G18" s="106" t="str">
        <f>IF(G4=0,"",VLOOKUP(G4,Result!$B$8:$G$19,$B$17,FALSE))</f>
        <v>慶応大</v>
      </c>
      <c r="H18" s="106" t="str">
        <f>IF(H4="","",H4)</f>
        <v>－</v>
      </c>
      <c r="I18" s="158" t="str">
        <f>IF(I4=0,"",VLOOKUP(I4,Result!$B$8:$G$19,$B$17,FALSE))</f>
        <v>同志社</v>
      </c>
      <c r="J18" s="106" t="str">
        <f>IF(J4=0,"",VLOOKUP(J4,Result!$B$8:$G$19,$B$17,FALSE))</f>
        <v>日本大</v>
      </c>
      <c r="K18" s="106" t="str">
        <f>IF(K4="","",K4)</f>
        <v>－</v>
      </c>
      <c r="L18" s="158" t="str">
        <f>IF(L4=0,"",VLOOKUP(L4,Result!$B$8:$G$19,$B$17,FALSE))</f>
        <v>早稲田</v>
      </c>
      <c r="M18" s="106" t="str">
        <f>IF(M4=0,"",VLOOKUP(M4,Result!$B$8:$G$19,$B$17,FALSE))</f>
        <v>日経大</v>
      </c>
      <c r="N18" s="106" t="str">
        <f>IF(N4="","",N4)</f>
        <v>－</v>
      </c>
      <c r="O18" s="158" t="str">
        <f>IF(O4=0,"",VLOOKUP(O4,Result!$B$8:$G$19,$B$17,FALSE))</f>
        <v>日本大</v>
      </c>
      <c r="P18" s="106" t="str">
        <f>IF(P4=0,"",VLOOKUP(P4,Result!$B$8:$G$19,$B$17,FALSE))</f>
        <v>金沢大</v>
      </c>
      <c r="Q18" s="106" t="str">
        <f>IF(Q4="","",Q4)</f>
        <v>－</v>
      </c>
      <c r="R18" s="158" t="str">
        <f>IF(R4=0,"",VLOOKUP(R4,Result!$B$8:$G$19,$B$17,FALSE))</f>
        <v>日経大</v>
      </c>
      <c r="S18" s="106" t="str">
        <f>IF(S4=0,"",VLOOKUP(S4,Result!$B$8:$G$19,$B$17,FALSE))</f>
        <v>同志社</v>
      </c>
      <c r="T18" s="106" t="str">
        <f>IF(T4="","",T4)</f>
        <v>－</v>
      </c>
      <c r="U18" s="158" t="str">
        <f>IF(U4=0,"",VLOOKUP(U4,Result!$B$8:$G$19,$B$17,FALSE))</f>
        <v>日経大</v>
      </c>
      <c r="V18" s="106" t="str">
        <f>IF(V4=0,"",VLOOKUP(V4,Result!$B$8:$G$19,$B$17,FALSE))</f>
        <v>関西学</v>
      </c>
      <c r="W18" s="106" t="str">
        <f>IF(W4="","",W4)</f>
        <v>－</v>
      </c>
      <c r="X18" s="158" t="str">
        <f>IF(X4=0,"",VLOOKUP(X4,Result!$B$8:$G$19,$B$17,FALSE))</f>
        <v>東京大</v>
      </c>
      <c r="Y18" s="106" t="str">
        <f>IF(Y4=0,"",VLOOKUP(Y4,Result!$B$8:$G$19,$B$17,FALSE))</f>
        <v>同志社</v>
      </c>
      <c r="Z18" s="106" t="str">
        <f>IF(Z4="","",Z4)</f>
        <v>－</v>
      </c>
      <c r="AA18" s="158" t="str">
        <f>IF(AA4=0,"",VLOOKUP(AA4,Result!$B$8:$G$19,$B$17,FALSE))</f>
        <v>関西学</v>
      </c>
      <c r="AB18" s="106" t="str">
        <f>IF(AB4=0,"",VLOOKUP(AB4,Result!$B$8:$G$19,$B$17,FALSE))</f>
        <v>同志社</v>
      </c>
      <c r="AC18" s="106" t="str">
        <f>IF(AC4="","",AC4)</f>
        <v>－</v>
      </c>
      <c r="AD18" s="158" t="str">
        <f>IF(AD4=0,"",VLOOKUP(AD4,Result!$B$8:$G$19,$B$17,FALSE))</f>
        <v>吉田ST</v>
      </c>
      <c r="AE18" s="106" t="str">
        <f>IF(AE4=0,"",VLOOKUP(AE4,Result!$B$8:$G$19,$B$17,FALSE))</f>
        <v>吉田ST</v>
      </c>
      <c r="AF18" s="106" t="str">
        <f>IF(AF4="","",AF4)</f>
        <v>－</v>
      </c>
      <c r="AG18" s="158" t="str">
        <f>IF(AG4=0,"",VLOOKUP(AG4,Result!$B$8:$G$19,$B$17,FALSE))</f>
        <v>早稲田</v>
      </c>
      <c r="AH18" s="106" t="str">
        <f>IF(AH4=0,"",VLOOKUP(AH4,Result!$B$8:$G$19,$B$17,FALSE))</f>
        <v>吉田ST</v>
      </c>
      <c r="AI18" s="106" t="str">
        <f>IF(AI4="","",AI4)</f>
        <v>－</v>
      </c>
      <c r="AJ18" s="158" t="str">
        <f>IF(AJ4=0,"",VLOOKUP(AJ4,Result!$B$8:$G$19,$B$17,FALSE))</f>
        <v>日本大</v>
      </c>
      <c r="AK18" s="106" t="str">
        <f>IF(AK4=0,"",VLOOKUP(AK4,Result!$B$8:$G$19,$B$17,FALSE))</f>
        <v>日経大</v>
      </c>
      <c r="AL18" s="106" t="str">
        <f>IF(AL4="","",AL4)</f>
        <v>－</v>
      </c>
      <c r="AM18" s="158" t="str">
        <f>IF(AM4=0,"",VLOOKUP(AM4,Result!$B$8:$G$19,$B$17,FALSE))</f>
        <v>吉田ST</v>
      </c>
      <c r="AN18" s="106">
        <f>IF(AN4=0,"",VLOOKUP(AN4,Result!$B$8:$G$19,$B$17,FALSE))</f>
      </c>
      <c r="AO18" s="106">
        <f>IF(AO4="","",AO4)</f>
        <v>0</v>
      </c>
      <c r="AP18" s="158">
        <f>IF(AP4=0,"",VLOOKUP(AP4,Result!$B$8:$G$19,$B$17,FALSE))</f>
      </c>
      <c r="AQ18" s="106">
        <f>IF(AQ4=0,"",VLOOKUP(AQ4,Result!$B$8:$G$19,$B$17,FALSE))</f>
      </c>
      <c r="AR18" s="106">
        <f>IF(AR4="","",AR4)</f>
        <v>0</v>
      </c>
      <c r="AS18" s="158">
        <f>IF(AS4=0,"",VLOOKUP(AS4,Result!$B$8:$G$19,$B$17,FALSE))</f>
      </c>
      <c r="AT18" s="106">
        <f>IF(AT4=0,"",VLOOKUP(AT4,Result!$B$8:$G$19,$B$17,FALSE))</f>
      </c>
      <c r="AU18" s="106">
        <f>IF(AU4="","",AU4)</f>
        <v>0</v>
      </c>
      <c r="AV18" s="158">
        <f>IF(AV4=0,"",VLOOKUP(AV4,Result!$B$8:$G$19,$B$17,FALSE))</f>
      </c>
      <c r="AW18" s="106">
        <f>IF(AW4=0,"",VLOOKUP(AW4,Result!$B$8:$G$19,$B$17,FALSE))</f>
      </c>
      <c r="AX18" s="106">
        <f>IF(AX4="","",AX4)</f>
        <v>0</v>
      </c>
      <c r="AY18" s="158">
        <f>IF(AY4=0,"",VLOOKUP(AY4,Result!$B$8:$G$19,$B$17,FALSE))</f>
      </c>
      <c r="AZ18" s="106">
        <f>IF(AZ4=0,"",VLOOKUP(AZ4,Result!$B$8:$G$19,$B$17,FALSE))</f>
      </c>
      <c r="BA18" s="106">
        <f>IF(BA4="","",BA4)</f>
        <v>0</v>
      </c>
      <c r="BB18" s="158">
        <f>IF(BB4=0,"",VLOOKUP(BB4,Result!$B$8:$G$19,$B$17,FALSE))</f>
      </c>
      <c r="BC18" s="106">
        <f>IF(BC4=0,"",VLOOKUP(BC4,Result!$B$8:$G$19,$B$17,FALSE))</f>
      </c>
      <c r="BD18" s="106">
        <f>IF(BD4="","",BD4)</f>
        <v>0</v>
      </c>
      <c r="BE18" s="158">
        <f>IF(BE4=0,"",VLOOKUP(BE4,Result!$B$8:$G$19,$B$17,FALSE))</f>
      </c>
      <c r="BF18" s="106">
        <f>IF(BF4=0,"",VLOOKUP(BF4,Result!$B$8:$G$19,$B$17,FALSE))</f>
      </c>
      <c r="BG18" s="106">
        <f>IF(BG4="","",BG4)</f>
        <v>0</v>
      </c>
      <c r="BH18" s="158">
        <f>IF(BH4=0,"",VLOOKUP(BH4,Result!$B$8:$G$19,$B$17,FALSE))</f>
      </c>
      <c r="BI18" s="106">
        <f>IF(BI4=0,"",VLOOKUP(BI4,Result!$B$8:$G$19,$B$17,FALSE))</f>
      </c>
      <c r="BJ18" s="106">
        <f>IF(BJ4="","",BJ4)</f>
        <v>0</v>
      </c>
      <c r="BK18" s="158">
        <f>IF(BK4=0,"",VLOOKUP(BK4,Result!$B$8:$G$19,$B$17,FALSE))</f>
      </c>
      <c r="BL18" s="106">
        <f>IF(BL4=0,"",VLOOKUP(BL4,Result!$B$8:$G$19,$B$17,FALSE))</f>
      </c>
      <c r="BM18" s="106">
        <f>IF(BM4="","",BM4)</f>
        <v>0</v>
      </c>
      <c r="BN18" s="158">
        <f>IF(BN4=0,"",VLOOKUP(BN4,Result!$B$8:$G$19,$B$17,FALSE))</f>
      </c>
      <c r="BO18" s="106">
        <f>IF(BO4=0,"",VLOOKUP(BO4,Result!$B$8:$G$19,$B$17,FALSE))</f>
      </c>
      <c r="BP18" s="106">
        <f>IF(BP4="","",BP4)</f>
        <v>0</v>
      </c>
      <c r="BQ18" s="158">
        <f>IF(BQ4=0,"",VLOOKUP(BQ4,Result!$B$8:$G$19,$B$17,FALSE))</f>
      </c>
    </row>
    <row r="19" spans="2:69" s="91" customFormat="1" ht="20.25" customHeight="1" thickBot="1">
      <c r="B19" s="310">
        <v>6</v>
      </c>
      <c r="C19" s="308"/>
      <c r="D19" s="162">
        <f>PairingList!C7</f>
        <v>0</v>
      </c>
      <c r="E19" s="163">
        <f>PairingList!D7</f>
        <v>0</v>
      </c>
      <c r="F19" s="164">
        <f>PairingList!E7</f>
        <v>0</v>
      </c>
      <c r="G19" s="162">
        <f>PairingList!F7</f>
        <v>0</v>
      </c>
      <c r="H19" s="163">
        <f>PairingList!G7</f>
        <v>0</v>
      </c>
      <c r="I19" s="164">
        <f>PairingList!H7</f>
        <v>0</v>
      </c>
      <c r="J19" s="162">
        <f>PairingList!I7</f>
        <v>0</v>
      </c>
      <c r="K19" s="163">
        <f>PairingList!J7</f>
        <v>0</v>
      </c>
      <c r="L19" s="164">
        <f>PairingList!K7</f>
        <v>0</v>
      </c>
      <c r="M19" s="162">
        <f>PairingList!L7</f>
        <v>0</v>
      </c>
      <c r="N19" s="163">
        <f>PairingList!M7</f>
        <v>0</v>
      </c>
      <c r="O19" s="164">
        <f>PairingList!N7</f>
        <v>0</v>
      </c>
      <c r="P19" s="162">
        <f>PairingList!O7</f>
        <v>0</v>
      </c>
      <c r="Q19" s="163">
        <f>PairingList!P7</f>
        <v>0</v>
      </c>
      <c r="R19" s="164">
        <f>PairingList!Q7</f>
        <v>0</v>
      </c>
      <c r="S19" s="162">
        <f>PairingList!R7</f>
        <v>0</v>
      </c>
      <c r="T19" s="163">
        <f>PairingList!S7</f>
        <v>0</v>
      </c>
      <c r="U19" s="164">
        <f>PairingList!T7</f>
        <v>0</v>
      </c>
      <c r="V19" s="162">
        <f>PairingList!C18</f>
        <v>0</v>
      </c>
      <c r="W19" s="163">
        <f>PairingList!D18</f>
        <v>0</v>
      </c>
      <c r="X19" s="164">
        <f>PairingList!E18</f>
        <v>0</v>
      </c>
      <c r="Y19" s="162">
        <f>PairingList!F18</f>
        <v>0</v>
      </c>
      <c r="Z19" s="163">
        <f>PairingList!G18</f>
        <v>0</v>
      </c>
      <c r="AA19" s="164">
        <f>PairingList!H18</f>
        <v>0</v>
      </c>
      <c r="AB19" s="162">
        <f>PairingList!I18</f>
        <v>0</v>
      </c>
      <c r="AC19" s="163">
        <f>PairingList!J18</f>
        <v>0</v>
      </c>
      <c r="AD19" s="164">
        <f>PairingList!K18</f>
        <v>0</v>
      </c>
      <c r="AE19" s="162">
        <f>PairingList!L18</f>
        <v>0</v>
      </c>
      <c r="AF19" s="163">
        <f>PairingList!M18</f>
        <v>0</v>
      </c>
      <c r="AG19" s="164">
        <f>PairingList!N18</f>
        <v>0</v>
      </c>
      <c r="AH19" s="162">
        <f>PairingList!O18</f>
        <v>0</v>
      </c>
      <c r="AI19" s="163">
        <f>PairingList!P18</f>
        <v>0</v>
      </c>
      <c r="AJ19" s="164">
        <f>PairingList!Q18</f>
        <v>0</v>
      </c>
      <c r="AK19" s="162">
        <f>PairingList!R18</f>
        <v>0</v>
      </c>
      <c r="AL19" s="163">
        <f>PairingList!S18</f>
        <v>0</v>
      </c>
      <c r="AM19" s="164">
        <f>PairingList!T18</f>
        <v>0</v>
      </c>
      <c r="AN19" s="162">
        <f>PairingList!AZ7</f>
        <v>0</v>
      </c>
      <c r="AO19" s="163">
        <f>PairingList!BA7</f>
        <v>0</v>
      </c>
      <c r="AP19" s="164">
        <f>PairingList!BB7</f>
        <v>0</v>
      </c>
      <c r="AQ19" s="162">
        <f>PairingList!BC7</f>
        <v>0</v>
      </c>
      <c r="AR19" s="163">
        <f>PairingList!BD7</f>
        <v>0</v>
      </c>
      <c r="AS19" s="164">
        <f>PairingList!BE7</f>
        <v>0</v>
      </c>
      <c r="AT19" s="162">
        <f>PairingList!BF7</f>
        <v>0</v>
      </c>
      <c r="AU19" s="163">
        <f>PairingList!BG7</f>
        <v>0</v>
      </c>
      <c r="AV19" s="164">
        <f>PairingList!BH7</f>
        <v>0</v>
      </c>
      <c r="AW19" s="162">
        <f>PairingList!BI7</f>
        <v>0</v>
      </c>
      <c r="AX19" s="163">
        <f>PairingList!BJ7</f>
        <v>0</v>
      </c>
      <c r="AY19" s="164">
        <f>PairingList!BK7</f>
        <v>0</v>
      </c>
      <c r="AZ19" s="162">
        <f>PairingList!BL7</f>
        <v>0</v>
      </c>
      <c r="BA19" s="163">
        <f>PairingList!BM7</f>
        <v>0</v>
      </c>
      <c r="BB19" s="164">
        <f>PairingList!BN7</f>
        <v>0</v>
      </c>
      <c r="BC19" s="162">
        <f>PairingList!BO7</f>
        <v>0</v>
      </c>
      <c r="BD19" s="163">
        <f>PairingList!BP7</f>
        <v>0</v>
      </c>
      <c r="BE19" s="164">
        <f>PairingList!BQ7</f>
        <v>0</v>
      </c>
      <c r="BF19" s="162">
        <f>PairingList!BR7</f>
        <v>0</v>
      </c>
      <c r="BG19" s="163">
        <f>PairingList!BS7</f>
        <v>0</v>
      </c>
      <c r="BH19" s="164">
        <f>PairingList!BT7</f>
        <v>0</v>
      </c>
      <c r="BI19" s="162">
        <f>PairingList!BU7</f>
        <v>0</v>
      </c>
      <c r="BJ19" s="163">
        <f>PairingList!BV7</f>
        <v>0</v>
      </c>
      <c r="BK19" s="164">
        <f>PairingList!BW7</f>
        <v>0</v>
      </c>
      <c r="BL19" s="162">
        <f>PairingList!BX7</f>
        <v>0</v>
      </c>
      <c r="BM19" s="163">
        <f>PairingList!BY7</f>
        <v>0</v>
      </c>
      <c r="BN19" s="164">
        <f>PairingList!BZ7</f>
        <v>0</v>
      </c>
      <c r="BO19" s="162">
        <f>PairingList!CA7</f>
        <v>0</v>
      </c>
      <c r="BP19" s="163">
        <f>PairingList!CB7</f>
        <v>0</v>
      </c>
      <c r="BQ19" s="164">
        <f>PairingList!CC7</f>
        <v>0</v>
      </c>
    </row>
    <row r="20" spans="3:69" s="91" customFormat="1" ht="20.25" customHeight="1">
      <c r="C20" s="122">
        <v>2</v>
      </c>
      <c r="D20" s="106" t="str">
        <f>IF(D6=0,"",VLOOKUP(D6,Result!$B$8:$G$19,$B$17,FALSE))</f>
        <v>早稲田</v>
      </c>
      <c r="E20" s="106" t="str">
        <f>IF(E6="","",E6)</f>
        <v>－</v>
      </c>
      <c r="F20" s="158" t="str">
        <f>IF(F6=0,"",VLOOKUP(F6,Result!$B$8:$G$19,$B$17,FALSE))</f>
        <v>同志社</v>
      </c>
      <c r="G20" s="106" t="str">
        <f>IF(G6=0,"",VLOOKUP(G6,Result!$B$8:$G$19,$B$17,FALSE))</f>
        <v>東京大</v>
      </c>
      <c r="H20" s="106" t="str">
        <f>IF(H6="","",H6)</f>
        <v>－</v>
      </c>
      <c r="I20" s="158" t="str">
        <f>IF(I6=0,"",VLOOKUP(I6,Result!$B$8:$G$19,$B$17,FALSE))</f>
        <v>日本大</v>
      </c>
      <c r="J20" s="106" t="str">
        <f>IF(J6=0,"",VLOOKUP(J6,Result!$B$8:$G$19,$B$17,FALSE))</f>
        <v>日経大</v>
      </c>
      <c r="K20" s="106" t="str">
        <f>IF(K6="","",K6)</f>
        <v>－</v>
      </c>
      <c r="L20" s="158" t="str">
        <f>IF(L6=0,"",VLOOKUP(L6,Result!$B$8:$G$19,$B$17,FALSE))</f>
        <v>関西学</v>
      </c>
      <c r="M20" s="106" t="str">
        <f>IF(M6=0,"",VLOOKUP(M6,Result!$B$8:$G$19,$B$17,FALSE))</f>
        <v>吉田ST</v>
      </c>
      <c r="N20" s="106" t="str">
        <f>IF(N6="","",N6)</f>
        <v>－</v>
      </c>
      <c r="O20" s="158" t="str">
        <f>IF(O6=0,"",VLOOKUP(O6,Result!$B$8:$G$19,$B$17,FALSE))</f>
        <v>関西学</v>
      </c>
      <c r="P20" s="106" t="str">
        <f>IF(P6=0,"",VLOOKUP(P6,Result!$B$8:$G$19,$B$17,FALSE))</f>
        <v>同志社</v>
      </c>
      <c r="Q20" s="106" t="str">
        <f>IF(Q6="","",Q6)</f>
        <v>－</v>
      </c>
      <c r="R20" s="158" t="str">
        <f>IF(R6=0,"",VLOOKUP(R6,Result!$B$8:$G$19,$B$17,FALSE))</f>
        <v>東京大</v>
      </c>
      <c r="S20" s="106" t="str">
        <f>IF(S6=0,"",VLOOKUP(S6,Result!$B$8:$G$19,$B$17,FALSE))</f>
        <v>東京大</v>
      </c>
      <c r="T20" s="106" t="str">
        <f>IF(T6="","",T6)</f>
        <v>－</v>
      </c>
      <c r="U20" s="158" t="str">
        <f>IF(U6=0,"",VLOOKUP(U6,Result!$B$8:$G$19,$B$17,FALSE))</f>
        <v>早稲田</v>
      </c>
      <c r="V20" s="106" t="str">
        <f>IF(V6=0,"",VLOOKUP(V6,Result!$B$8:$G$19,$B$17,FALSE))</f>
        <v>金沢大</v>
      </c>
      <c r="W20" s="106" t="str">
        <f>IF(W6="","",W6)</f>
        <v>－</v>
      </c>
      <c r="X20" s="158" t="str">
        <f>IF(X6=0,"",VLOOKUP(X6,Result!$B$8:$G$19,$B$17,FALSE))</f>
        <v>同志社</v>
      </c>
      <c r="Y20" s="106" t="str">
        <f>IF(Y6=0,"",VLOOKUP(Y6,Result!$B$8:$G$19,$B$17,FALSE))</f>
        <v>金沢大</v>
      </c>
      <c r="Z20" s="106" t="str">
        <f>IF(Z6="","",Z6)</f>
        <v>－</v>
      </c>
      <c r="AA20" s="158" t="str">
        <f>IF(AA6=0,"",VLOOKUP(AA6,Result!$B$8:$G$19,$B$17,FALSE))</f>
        <v>慶応大</v>
      </c>
      <c r="AB20" s="106" t="str">
        <f>IF(AB6=0,"",VLOOKUP(AB6,Result!$B$8:$G$19,$B$17,FALSE))</f>
        <v>早稲田</v>
      </c>
      <c r="AC20" s="106" t="str">
        <f>IF(AC6="","",AC6)</f>
        <v>－</v>
      </c>
      <c r="AD20" s="158" t="str">
        <f>IF(AD6=0,"",VLOOKUP(AD6,Result!$B$8:$G$19,$B$17,FALSE))</f>
        <v>慶応大</v>
      </c>
      <c r="AE20" s="106" t="str">
        <f>IF(AE6=0,"",VLOOKUP(AE6,Result!$B$8:$G$19,$B$17,FALSE))</f>
        <v>日本大</v>
      </c>
      <c r="AF20" s="106" t="str">
        <f>IF(AF6="","",AF6)</f>
        <v>－</v>
      </c>
      <c r="AG20" s="158" t="str">
        <f>IF(AG6=0,"",VLOOKUP(AG6,Result!$B$8:$G$19,$B$17,FALSE))</f>
        <v>同志社</v>
      </c>
      <c r="AH20" s="106" t="str">
        <f>IF(AH6=0,"",VLOOKUP(AH6,Result!$B$8:$G$19,$B$17,FALSE))</f>
        <v>慶応大</v>
      </c>
      <c r="AI20" s="106" t="str">
        <f>IF(AI6="","",AI6)</f>
        <v>－</v>
      </c>
      <c r="AJ20" s="158" t="str">
        <f>IF(AJ6=0,"",VLOOKUP(AJ6,Result!$B$8:$G$19,$B$17,FALSE))</f>
        <v>日経大</v>
      </c>
      <c r="AK20" s="106" t="str">
        <f>IF(AK6=0,"",VLOOKUP(AK6,Result!$B$8:$G$19,$B$17,FALSE))</f>
        <v>日本大</v>
      </c>
      <c r="AL20" s="106" t="str">
        <f>IF(AL6="","",AL6)</f>
        <v>－</v>
      </c>
      <c r="AM20" s="158" t="str">
        <f>IF(AM6=0,"",VLOOKUP(AM6,Result!$B$8:$G$19,$B$17,FALSE))</f>
        <v>金沢大</v>
      </c>
      <c r="AN20" s="106">
        <f>IF(AN6=0,"",VLOOKUP(AN6,Result!$B$8:$G$19,$B$17,FALSE))</f>
      </c>
      <c r="AO20" s="106">
        <f>IF(AO6="","",AO6)</f>
        <v>0</v>
      </c>
      <c r="AP20" s="158">
        <f>IF(AP6=0,"",VLOOKUP(AP6,Result!$B$8:$G$19,$B$17,FALSE))</f>
      </c>
      <c r="AQ20" s="106">
        <f>IF(AQ6=0,"",VLOOKUP(AQ6,Result!$B$8:$G$19,$B$17,FALSE))</f>
      </c>
      <c r="AR20" s="106">
        <f>IF(AR6="","",AR6)</f>
        <v>0</v>
      </c>
      <c r="AS20" s="158">
        <f>IF(AS6=0,"",VLOOKUP(AS6,Result!$B$8:$G$19,$B$17,FALSE))</f>
      </c>
      <c r="AT20" s="106">
        <f>IF(AT6=0,"",VLOOKUP(AT6,Result!$B$8:$G$19,$B$17,FALSE))</f>
      </c>
      <c r="AU20" s="106">
        <f>IF(AU6="","",AU6)</f>
        <v>0</v>
      </c>
      <c r="AV20" s="158">
        <f>IF(AV6=0,"",VLOOKUP(AV6,Result!$B$8:$G$19,$B$17,FALSE))</f>
      </c>
      <c r="AW20" s="106">
        <f>IF(AW6=0,"",VLOOKUP(AW6,Result!$B$8:$G$19,$B$17,FALSE))</f>
      </c>
      <c r="AX20" s="106">
        <f>IF(AX6="","",AX6)</f>
        <v>0</v>
      </c>
      <c r="AY20" s="158">
        <f>IF(AY6=0,"",VLOOKUP(AY6,Result!$B$8:$G$19,$B$17,FALSE))</f>
      </c>
      <c r="AZ20" s="106">
        <f>IF(AZ6=0,"",VLOOKUP(AZ6,Result!$B$8:$G$19,$B$17,FALSE))</f>
      </c>
      <c r="BA20" s="106">
        <f>IF(BA6="","",BA6)</f>
        <v>0</v>
      </c>
      <c r="BB20" s="158">
        <f>IF(BB6=0,"",VLOOKUP(BB6,Result!$B$8:$G$19,$B$17,FALSE))</f>
      </c>
      <c r="BC20" s="106">
        <f>IF(BC6=0,"",VLOOKUP(BC6,Result!$B$8:$G$19,$B$17,FALSE))</f>
      </c>
      <c r="BD20" s="106">
        <f>IF(BD6="","",BD6)</f>
        <v>0</v>
      </c>
      <c r="BE20" s="158">
        <f>IF(BE6=0,"",VLOOKUP(BE6,Result!$B$8:$G$19,$B$17,FALSE))</f>
      </c>
      <c r="BF20" s="106">
        <f>IF(BF6=0,"",VLOOKUP(BF6,Result!$B$8:$G$19,$B$17,FALSE))</f>
      </c>
      <c r="BG20" s="106">
        <f>IF(BG6="","",BG6)</f>
        <v>0</v>
      </c>
      <c r="BH20" s="158">
        <f>IF(BH6=0,"",VLOOKUP(BH6,Result!$B$8:$G$19,$B$17,FALSE))</f>
      </c>
      <c r="BI20" s="106">
        <f>IF(BI6=0,"",VLOOKUP(BI6,Result!$B$8:$G$19,$B$17,FALSE))</f>
      </c>
      <c r="BJ20" s="106">
        <f>IF(BJ6="","",BJ6)</f>
        <v>0</v>
      </c>
      <c r="BK20" s="158">
        <f>IF(BK6=0,"",VLOOKUP(BK6,Result!$B$8:$G$19,$B$17,FALSE))</f>
      </c>
      <c r="BL20" s="106">
        <f>IF(BL6=0,"",VLOOKUP(BL6,Result!$B$8:$G$19,$B$17,FALSE))</f>
      </c>
      <c r="BM20" s="106">
        <f>IF(BM6="","",BM6)</f>
        <v>0</v>
      </c>
      <c r="BN20" s="158">
        <f>IF(BN6=0,"",VLOOKUP(BN6,Result!$B$8:$G$19,$B$17,FALSE))</f>
      </c>
      <c r="BO20" s="106">
        <f>IF(BO6=0,"",VLOOKUP(BO6,Result!$B$8:$G$19,$B$17,FALSE))</f>
      </c>
      <c r="BP20" s="106">
        <f>IF(BP6="","",BP6)</f>
        <v>0</v>
      </c>
      <c r="BQ20" s="158">
        <f>IF(BQ6=0,"",VLOOKUP(BQ6,Result!$B$8:$G$19,$B$17,FALSE))</f>
      </c>
    </row>
    <row r="21" spans="3:69" s="91" customFormat="1" ht="20.25" customHeight="1">
      <c r="C21" s="123"/>
      <c r="D21" s="162">
        <f>PairingList!C9</f>
        <v>0</v>
      </c>
      <c r="E21" s="163">
        <f>PairingList!D9</f>
        <v>0</v>
      </c>
      <c r="F21" s="164">
        <f>PairingList!E9</f>
        <v>0</v>
      </c>
      <c r="G21" s="162">
        <f>PairingList!F9</f>
        <v>0</v>
      </c>
      <c r="H21" s="163">
        <f>PairingList!G9</f>
        <v>0</v>
      </c>
      <c r="I21" s="164">
        <f>PairingList!H9</f>
        <v>0</v>
      </c>
      <c r="J21" s="162">
        <f>PairingList!I9</f>
        <v>0</v>
      </c>
      <c r="K21" s="163">
        <f>PairingList!J9</f>
        <v>0</v>
      </c>
      <c r="L21" s="164">
        <f>PairingList!K9</f>
        <v>0</v>
      </c>
      <c r="M21" s="162">
        <f>PairingList!L9</f>
        <v>0</v>
      </c>
      <c r="N21" s="163">
        <f>PairingList!M9</f>
        <v>0</v>
      </c>
      <c r="O21" s="164">
        <f>PairingList!N9</f>
        <v>0</v>
      </c>
      <c r="P21" s="162">
        <f>PairingList!O9</f>
        <v>0</v>
      </c>
      <c r="Q21" s="163">
        <f>PairingList!P9</f>
        <v>0</v>
      </c>
      <c r="R21" s="164">
        <f>PairingList!Q9</f>
        <v>0</v>
      </c>
      <c r="S21" s="162">
        <f>PairingList!R9</f>
        <v>0</v>
      </c>
      <c r="T21" s="163">
        <f>PairingList!S9</f>
        <v>0</v>
      </c>
      <c r="U21" s="164">
        <f>PairingList!T9</f>
        <v>0</v>
      </c>
      <c r="V21" s="162">
        <f>PairingList!C20</f>
        <v>0</v>
      </c>
      <c r="W21" s="163">
        <f>PairingList!D20</f>
        <v>0</v>
      </c>
      <c r="X21" s="164">
        <f>PairingList!E20</f>
        <v>0</v>
      </c>
      <c r="Y21" s="162">
        <f>PairingList!F20</f>
        <v>0</v>
      </c>
      <c r="Z21" s="163">
        <f>PairingList!G20</f>
        <v>0</v>
      </c>
      <c r="AA21" s="164">
        <f>PairingList!H20</f>
        <v>0</v>
      </c>
      <c r="AB21" s="162">
        <f>PairingList!I20</f>
        <v>0</v>
      </c>
      <c r="AC21" s="163">
        <f>PairingList!J20</f>
        <v>0</v>
      </c>
      <c r="AD21" s="164">
        <f>PairingList!K20</f>
        <v>0</v>
      </c>
      <c r="AE21" s="162">
        <f>PairingList!L20</f>
        <v>0</v>
      </c>
      <c r="AF21" s="163">
        <f>PairingList!M20</f>
        <v>0</v>
      </c>
      <c r="AG21" s="164">
        <f>PairingList!N20</f>
        <v>0</v>
      </c>
      <c r="AH21" s="162">
        <f>PairingList!O20</f>
        <v>0</v>
      </c>
      <c r="AI21" s="163">
        <f>PairingList!P20</f>
        <v>0</v>
      </c>
      <c r="AJ21" s="164">
        <f>PairingList!Q20</f>
        <v>0</v>
      </c>
      <c r="AK21" s="162">
        <f>PairingList!R20</f>
        <v>0</v>
      </c>
      <c r="AL21" s="163">
        <f>PairingList!S20</f>
        <v>0</v>
      </c>
      <c r="AM21" s="164">
        <f>PairingList!T20</f>
        <v>0</v>
      </c>
      <c r="AN21" s="162">
        <f>PairingList!AZ9</f>
        <v>0</v>
      </c>
      <c r="AO21" s="163">
        <f>PairingList!BA9</f>
        <v>0</v>
      </c>
      <c r="AP21" s="164">
        <f>PairingList!BB9</f>
        <v>0</v>
      </c>
      <c r="AQ21" s="162">
        <f>PairingList!BC9</f>
        <v>0</v>
      </c>
      <c r="AR21" s="163">
        <f>PairingList!BD9</f>
        <v>0</v>
      </c>
      <c r="AS21" s="164">
        <f>PairingList!BE9</f>
        <v>0</v>
      </c>
      <c r="AT21" s="162">
        <f>PairingList!BF9</f>
        <v>0</v>
      </c>
      <c r="AU21" s="163">
        <f>PairingList!BG9</f>
        <v>0</v>
      </c>
      <c r="AV21" s="164">
        <f>PairingList!BH9</f>
        <v>0</v>
      </c>
      <c r="AW21" s="162">
        <f>PairingList!BI9</f>
        <v>0</v>
      </c>
      <c r="AX21" s="163">
        <f>PairingList!BJ9</f>
        <v>0</v>
      </c>
      <c r="AY21" s="164">
        <f>PairingList!BK9</f>
        <v>0</v>
      </c>
      <c r="AZ21" s="162">
        <f>PairingList!BL9</f>
        <v>0</v>
      </c>
      <c r="BA21" s="163">
        <f>PairingList!BM9</f>
        <v>0</v>
      </c>
      <c r="BB21" s="164">
        <f>PairingList!BN9</f>
        <v>0</v>
      </c>
      <c r="BC21" s="162">
        <f>PairingList!BO9</f>
        <v>0</v>
      </c>
      <c r="BD21" s="163">
        <f>PairingList!BP9</f>
        <v>0</v>
      </c>
      <c r="BE21" s="164">
        <f>PairingList!BQ9</f>
        <v>0</v>
      </c>
      <c r="BF21" s="162">
        <f>PairingList!BR9</f>
        <v>0</v>
      </c>
      <c r="BG21" s="163">
        <f>PairingList!BS9</f>
        <v>0</v>
      </c>
      <c r="BH21" s="164">
        <f>PairingList!BT9</f>
        <v>0</v>
      </c>
      <c r="BI21" s="162">
        <f>PairingList!BU9</f>
        <v>0</v>
      </c>
      <c r="BJ21" s="163">
        <f>PairingList!BV9</f>
        <v>0</v>
      </c>
      <c r="BK21" s="164">
        <f>PairingList!BW9</f>
        <v>0</v>
      </c>
      <c r="BL21" s="162">
        <f>PairingList!BX9</f>
        <v>0</v>
      </c>
      <c r="BM21" s="163">
        <f>PairingList!BY9</f>
        <v>0</v>
      </c>
      <c r="BN21" s="164">
        <f>PairingList!BZ9</f>
        <v>0</v>
      </c>
      <c r="BO21" s="162">
        <f>PairingList!CA9</f>
        <v>0</v>
      </c>
      <c r="BP21" s="163">
        <f>PairingList!CB9</f>
        <v>0</v>
      </c>
      <c r="BQ21" s="164">
        <f>PairingList!CC9</f>
        <v>0</v>
      </c>
    </row>
    <row r="22" spans="3:69" s="91" customFormat="1" ht="20.25" customHeight="1">
      <c r="C22" s="122">
        <v>3</v>
      </c>
      <c r="D22" s="106" t="str">
        <f>IF(D8=0,"",VLOOKUP(D8,Result!$B$8:$G$19,$B$17,FALSE))</f>
        <v>日経大</v>
      </c>
      <c r="E22" s="106" t="str">
        <f>IF(E8="","",E8)</f>
        <v>－</v>
      </c>
      <c r="F22" s="158" t="str">
        <f>IF(F8=0,"",VLOOKUP(F8,Result!$B$8:$G$19,$B$17,FALSE))</f>
        <v>東京大</v>
      </c>
      <c r="G22" s="106" t="str">
        <f>IF(G8=0,"",VLOOKUP(G8,Result!$B$8:$G$19,$B$17,FALSE))</f>
        <v>早稲田</v>
      </c>
      <c r="H22" s="106" t="str">
        <f>IF(H8="","",H8)</f>
        <v>－</v>
      </c>
      <c r="I22" s="158" t="str">
        <f>IF(I8=0,"",VLOOKUP(I8,Result!$B$8:$G$19,$B$17,FALSE))</f>
        <v>日経大</v>
      </c>
      <c r="J22" s="106" t="str">
        <f>IF(J8=0,"",VLOOKUP(J8,Result!$B$8:$G$19,$B$17,FALSE))</f>
        <v>金沢大</v>
      </c>
      <c r="K22" s="106" t="str">
        <f>IF(K8="","",K8)</f>
        <v>－</v>
      </c>
      <c r="L22" s="158" t="str">
        <f>IF(L8=0,"",VLOOKUP(L8,Result!$B$8:$G$19,$B$17,FALSE))</f>
        <v>吉田ST</v>
      </c>
      <c r="M22" s="106" t="str">
        <f>IF(M8=0,"",VLOOKUP(M8,Result!$B$8:$G$19,$B$17,FALSE))</f>
        <v>早稲田</v>
      </c>
      <c r="N22" s="106" t="str">
        <f>IF(N8="","",N8)</f>
        <v>－</v>
      </c>
      <c r="O22" s="158" t="str">
        <f>IF(O8=0,"",VLOOKUP(O8,Result!$B$8:$G$19,$B$17,FALSE))</f>
        <v>金沢大</v>
      </c>
      <c r="P22" s="106" t="str">
        <f>IF(P8=0,"",VLOOKUP(P8,Result!$B$8:$G$19,$B$17,FALSE))</f>
        <v>関西学</v>
      </c>
      <c r="Q22" s="106" t="str">
        <f>IF(Q8="","",Q8)</f>
        <v>－</v>
      </c>
      <c r="R22" s="158" t="str">
        <f>IF(R8=0,"",VLOOKUP(R8,Result!$B$8:$G$19,$B$17,FALSE))</f>
        <v>早稲田</v>
      </c>
      <c r="S22" s="106" t="str">
        <f>IF(S8=0,"",VLOOKUP(S8,Result!$B$8:$G$19,$B$17,FALSE))</f>
        <v>関西学</v>
      </c>
      <c r="T22" s="106" t="str">
        <f>IF(T8="","",T8)</f>
        <v>－</v>
      </c>
      <c r="U22" s="158" t="str">
        <f>IF(U8=0,"",VLOOKUP(U8,Result!$B$8:$G$19,$B$17,FALSE))</f>
        <v>金沢大</v>
      </c>
      <c r="V22" s="106" t="str">
        <f>IF(V8=0,"",VLOOKUP(V8,Result!$B$8:$G$19,$B$17,FALSE))</f>
        <v>慶応大</v>
      </c>
      <c r="W22" s="106" t="str">
        <f>IF(W8="","",W8)</f>
        <v>－</v>
      </c>
      <c r="X22" s="158" t="str">
        <f>IF(X8=0,"",VLOOKUP(X8,Result!$B$8:$G$19,$B$17,FALSE))</f>
        <v>吉田ST</v>
      </c>
      <c r="Y22" s="106" t="str">
        <f>IF(Y8=0,"",VLOOKUP(Y8,Result!$B$8:$G$19,$B$17,FALSE))</f>
        <v>吉田ST</v>
      </c>
      <c r="Z22" s="106" t="str">
        <f>IF(Z8="","",Z8)</f>
        <v>－</v>
      </c>
      <c r="AA22" s="158" t="str">
        <f>IF(AA8=0,"",VLOOKUP(AA8,Result!$B$8:$G$19,$B$17,FALSE))</f>
        <v>東京大</v>
      </c>
      <c r="AB22" s="106" t="str">
        <f>IF(AB8=0,"",VLOOKUP(AB8,Result!$B$8:$G$19,$B$17,FALSE))</f>
        <v>関西学</v>
      </c>
      <c r="AC22" s="106" t="str">
        <f>IF(AC8="","",AC8)</f>
        <v>－</v>
      </c>
      <c r="AD22" s="158" t="str">
        <f>IF(AD8=0,"",VLOOKUP(AD8,Result!$B$8:$G$19,$B$17,FALSE))</f>
        <v>日本大</v>
      </c>
      <c r="AE22" s="106" t="str">
        <f>IF(AE8=0,"",VLOOKUP(AE8,Result!$B$8:$G$19,$B$17,FALSE))</f>
        <v>慶応大</v>
      </c>
      <c r="AF22" s="106" t="str">
        <f>IF(AF8="","",AF8)</f>
        <v>－</v>
      </c>
      <c r="AG22" s="158" t="str">
        <f>IF(AG8=0,"",VLOOKUP(AG8,Result!$B$8:$G$19,$B$17,FALSE))</f>
        <v>関西学</v>
      </c>
      <c r="AH22" s="106" t="str">
        <f>IF(AH8=0,"",VLOOKUP(AH8,Result!$B$8:$G$19,$B$17,FALSE))</f>
        <v>東京大</v>
      </c>
      <c r="AI22" s="106" t="str">
        <f>IF(AI8="","",AI8)</f>
        <v>－</v>
      </c>
      <c r="AJ22" s="158" t="str">
        <f>IF(AJ8=0,"",VLOOKUP(AJ8,Result!$B$8:$G$19,$B$17,FALSE))</f>
        <v>金沢大</v>
      </c>
      <c r="AK22" s="106" t="str">
        <f>IF(AK8=0,"",VLOOKUP(AK8,Result!$B$8:$G$19,$B$17,FALSE))</f>
        <v>東京大</v>
      </c>
      <c r="AL22" s="106" t="str">
        <f>IF(AL8="","",AL8)</f>
        <v>－</v>
      </c>
      <c r="AM22" s="158" t="str">
        <f>IF(AM8=0,"",VLOOKUP(AM8,Result!$B$8:$G$19,$B$17,FALSE))</f>
        <v>慶応大</v>
      </c>
      <c r="AN22" s="106">
        <f>IF(AN8=0,"",VLOOKUP(AN8,Result!$B$8:$G$19,$B$17,FALSE))</f>
      </c>
      <c r="AO22" s="106">
        <f>IF(AO8="","",AO8)</f>
        <v>0</v>
      </c>
      <c r="AP22" s="158">
        <f>IF(AP8=0,"",VLOOKUP(AP8,Result!$B$8:$G$19,$B$17,FALSE))</f>
      </c>
      <c r="AQ22" s="106">
        <f>IF(AQ8=0,"",VLOOKUP(AQ8,Result!$B$8:$G$19,$B$17,FALSE))</f>
      </c>
      <c r="AR22" s="106">
        <f>IF(AR8="","",AR8)</f>
        <v>0</v>
      </c>
      <c r="AS22" s="158">
        <f>IF(AS8=0,"",VLOOKUP(AS8,Result!$B$8:$G$19,$B$17,FALSE))</f>
      </c>
      <c r="AT22" s="106">
        <f>IF(AT8=0,"",VLOOKUP(AT8,Result!$B$8:$G$19,$B$17,FALSE))</f>
      </c>
      <c r="AU22" s="106">
        <f>IF(AU8="","",AU8)</f>
        <v>0</v>
      </c>
      <c r="AV22" s="158">
        <f>IF(AV8=0,"",VLOOKUP(AV8,Result!$B$8:$G$19,$B$17,FALSE))</f>
      </c>
      <c r="AW22" s="106">
        <f>IF(AW8=0,"",VLOOKUP(AW8,Result!$B$8:$G$19,$B$17,FALSE))</f>
      </c>
      <c r="AX22" s="106">
        <f>IF(AX8="","",AX8)</f>
        <v>0</v>
      </c>
      <c r="AY22" s="158">
        <f>IF(AY8=0,"",VLOOKUP(AY8,Result!$B$8:$G$19,$B$17,FALSE))</f>
      </c>
      <c r="AZ22" s="106">
        <f>IF(AZ8=0,"",VLOOKUP(AZ8,Result!$B$8:$G$19,$B$17,FALSE))</f>
      </c>
      <c r="BA22" s="106">
        <f>IF(BA8="","",BA8)</f>
        <v>0</v>
      </c>
      <c r="BB22" s="158">
        <f>IF(BB8=0,"",VLOOKUP(BB8,Result!$B$8:$G$19,$B$17,FALSE))</f>
      </c>
      <c r="BC22" s="106">
        <f>IF(BC8=0,"",VLOOKUP(BC8,Result!$B$8:$G$19,$B$17,FALSE))</f>
      </c>
      <c r="BD22" s="106">
        <f>IF(BD8="","",BD8)</f>
        <v>0</v>
      </c>
      <c r="BE22" s="158">
        <f>IF(BE8=0,"",VLOOKUP(BE8,Result!$B$8:$G$19,$B$17,FALSE))</f>
      </c>
      <c r="BF22" s="106">
        <f>IF(BF8=0,"",VLOOKUP(BF8,Result!$B$8:$G$19,$B$17,FALSE))</f>
      </c>
      <c r="BG22" s="106">
        <f>IF(BG8="","",BG8)</f>
        <v>0</v>
      </c>
      <c r="BH22" s="158">
        <f>IF(BH8=0,"",VLOOKUP(BH8,Result!$B$8:$G$19,$B$17,FALSE))</f>
      </c>
      <c r="BI22" s="106">
        <f>IF(BI8=0,"",VLOOKUP(BI8,Result!$B$8:$G$19,$B$17,FALSE))</f>
      </c>
      <c r="BJ22" s="106">
        <f>IF(BJ8="","",BJ8)</f>
        <v>0</v>
      </c>
      <c r="BK22" s="158">
        <f>IF(BK8=0,"",VLOOKUP(BK8,Result!$B$8:$G$19,$B$17,FALSE))</f>
      </c>
      <c r="BL22" s="106">
        <f>IF(BL8=0,"",VLOOKUP(BL8,Result!$B$8:$G$19,$B$17,FALSE))</f>
      </c>
      <c r="BM22" s="106">
        <f>IF(BM8="","",BM8)</f>
        <v>0</v>
      </c>
      <c r="BN22" s="158">
        <f>IF(BN8=0,"",VLOOKUP(BN8,Result!$B$8:$G$19,$B$17,FALSE))</f>
      </c>
      <c r="BO22" s="106">
        <f>IF(BO8=0,"",VLOOKUP(BO8,Result!$B$8:$G$19,$B$17,FALSE))</f>
      </c>
      <c r="BP22" s="106">
        <f>IF(BP8="","",BP8)</f>
        <v>0</v>
      </c>
      <c r="BQ22" s="158">
        <f>IF(BQ8=0,"",VLOOKUP(BQ8,Result!$B$8:$G$19,$B$17,FALSE))</f>
      </c>
    </row>
    <row r="23" spans="3:69" s="91" customFormat="1" ht="20.25" customHeight="1">
      <c r="C23" s="124"/>
      <c r="D23" s="162">
        <f>PairingList!C11</f>
        <v>0</v>
      </c>
      <c r="E23" s="163">
        <f>PairingList!D11</f>
        <v>0</v>
      </c>
      <c r="F23" s="164">
        <f>PairingList!E11</f>
        <v>0</v>
      </c>
      <c r="G23" s="162">
        <f>PairingList!F11</f>
        <v>0</v>
      </c>
      <c r="H23" s="163">
        <f>PairingList!G11</f>
        <v>0</v>
      </c>
      <c r="I23" s="164">
        <f>PairingList!H11</f>
        <v>0</v>
      </c>
      <c r="J23" s="162">
        <f>PairingList!I11</f>
        <v>0</v>
      </c>
      <c r="K23" s="163">
        <f>PairingList!J11</f>
        <v>0</v>
      </c>
      <c r="L23" s="164">
        <f>PairingList!K11</f>
        <v>0</v>
      </c>
      <c r="M23" s="162">
        <f>PairingList!L11</f>
        <v>0</v>
      </c>
      <c r="N23" s="163">
        <f>PairingList!M11</f>
        <v>0</v>
      </c>
      <c r="O23" s="164">
        <f>PairingList!N11</f>
        <v>0</v>
      </c>
      <c r="P23" s="162">
        <f>PairingList!O11</f>
        <v>0</v>
      </c>
      <c r="Q23" s="163">
        <f>PairingList!P11</f>
        <v>0</v>
      </c>
      <c r="R23" s="164">
        <f>PairingList!Q11</f>
        <v>0</v>
      </c>
      <c r="S23" s="162">
        <f>PairingList!R11</f>
        <v>0</v>
      </c>
      <c r="T23" s="163">
        <f>PairingList!S11</f>
        <v>0</v>
      </c>
      <c r="U23" s="164">
        <f>PairingList!T11</f>
        <v>0</v>
      </c>
      <c r="V23" s="162">
        <f>PairingList!C22</f>
        <v>0</v>
      </c>
      <c r="W23" s="163">
        <f>PairingList!D22</f>
        <v>0</v>
      </c>
      <c r="X23" s="164">
        <f>PairingList!E22</f>
        <v>0</v>
      </c>
      <c r="Y23" s="162">
        <f>PairingList!F22</f>
        <v>0</v>
      </c>
      <c r="Z23" s="163">
        <f>PairingList!G22</f>
        <v>0</v>
      </c>
      <c r="AA23" s="164">
        <f>PairingList!H22</f>
        <v>0</v>
      </c>
      <c r="AB23" s="162">
        <f>PairingList!I22</f>
        <v>0</v>
      </c>
      <c r="AC23" s="163">
        <f>PairingList!J22</f>
        <v>0</v>
      </c>
      <c r="AD23" s="164">
        <f>PairingList!K22</f>
        <v>0</v>
      </c>
      <c r="AE23" s="162">
        <f>PairingList!L22</f>
        <v>0</v>
      </c>
      <c r="AF23" s="163">
        <f>PairingList!M22</f>
        <v>0</v>
      </c>
      <c r="AG23" s="164">
        <f>PairingList!N22</f>
        <v>0</v>
      </c>
      <c r="AH23" s="162">
        <f>PairingList!O22</f>
        <v>0</v>
      </c>
      <c r="AI23" s="163">
        <f>PairingList!P22</f>
        <v>0</v>
      </c>
      <c r="AJ23" s="164">
        <f>PairingList!Q22</f>
        <v>0</v>
      </c>
      <c r="AK23" s="162">
        <f>PairingList!R22</f>
        <v>0</v>
      </c>
      <c r="AL23" s="163">
        <f>PairingList!S22</f>
        <v>0</v>
      </c>
      <c r="AM23" s="164">
        <f>PairingList!T22</f>
        <v>0</v>
      </c>
      <c r="AN23" s="162">
        <f>PairingList!AZ11</f>
        <v>0</v>
      </c>
      <c r="AO23" s="163">
        <f>PairingList!BA11</f>
        <v>0</v>
      </c>
      <c r="AP23" s="164">
        <f>PairingList!BB11</f>
        <v>0</v>
      </c>
      <c r="AQ23" s="162">
        <f>PairingList!BC11</f>
        <v>0</v>
      </c>
      <c r="AR23" s="163">
        <f>PairingList!BD11</f>
        <v>0</v>
      </c>
      <c r="AS23" s="164">
        <f>PairingList!BE11</f>
        <v>0</v>
      </c>
      <c r="AT23" s="162">
        <f>PairingList!BF11</f>
        <v>0</v>
      </c>
      <c r="AU23" s="163">
        <f>PairingList!BG11</f>
        <v>0</v>
      </c>
      <c r="AV23" s="164">
        <f>PairingList!BH11</f>
        <v>0</v>
      </c>
      <c r="AW23" s="162">
        <f>PairingList!BI11</f>
        <v>0</v>
      </c>
      <c r="AX23" s="163">
        <f>PairingList!BJ11</f>
        <v>0</v>
      </c>
      <c r="AY23" s="164">
        <f>PairingList!BK11</f>
        <v>0</v>
      </c>
      <c r="AZ23" s="162">
        <f>PairingList!BL11</f>
        <v>0</v>
      </c>
      <c r="BA23" s="163">
        <f>PairingList!BM11</f>
        <v>0</v>
      </c>
      <c r="BB23" s="164">
        <f>PairingList!BN11</f>
        <v>0</v>
      </c>
      <c r="BC23" s="162">
        <f>PairingList!BO11</f>
        <v>0</v>
      </c>
      <c r="BD23" s="163">
        <f>PairingList!BP11</f>
        <v>0</v>
      </c>
      <c r="BE23" s="164">
        <f>PairingList!BQ11</f>
        <v>0</v>
      </c>
      <c r="BF23" s="162">
        <f>PairingList!BR11</f>
        <v>0</v>
      </c>
      <c r="BG23" s="163">
        <f>PairingList!BS11</f>
        <v>0</v>
      </c>
      <c r="BH23" s="164">
        <f>PairingList!BT11</f>
        <v>0</v>
      </c>
      <c r="BI23" s="162">
        <f>PairingList!BU11</f>
        <v>0</v>
      </c>
      <c r="BJ23" s="163">
        <f>PairingList!BV11</f>
        <v>0</v>
      </c>
      <c r="BK23" s="164">
        <f>PairingList!BW11</f>
        <v>0</v>
      </c>
      <c r="BL23" s="162">
        <f>PairingList!BX11</f>
        <v>0</v>
      </c>
      <c r="BM23" s="163">
        <f>PairingList!BY11</f>
        <v>0</v>
      </c>
      <c r="BN23" s="164">
        <f>PairingList!BZ11</f>
        <v>0</v>
      </c>
      <c r="BO23" s="162">
        <f>PairingList!CA11</f>
        <v>0</v>
      </c>
      <c r="BP23" s="163">
        <f>PairingList!CB11</f>
        <v>0</v>
      </c>
      <c r="BQ23" s="164">
        <f>PairingList!CC11</f>
        <v>0</v>
      </c>
    </row>
    <row r="24" spans="3:69" s="91" customFormat="1" ht="20.25" customHeight="1">
      <c r="C24" s="380"/>
      <c r="D24" s="156" t="str">
        <f>IF(D10=0,"",VLOOKUP(D10,Result!$B$8:$G$19,$B$17,FALSE))</f>
        <v>吉田ST</v>
      </c>
      <c r="E24" s="157">
        <f aca="true" t="shared" si="7" ref="E24:E29">IF(E10="","",E10)</f>
        <v>0</v>
      </c>
      <c r="F24" s="158">
        <f>IF(F10=0,"",VLOOKUP(F10,Result!$B$8:$G$19,$B$17,FALSE))</f>
      </c>
      <c r="G24" s="156" t="str">
        <f>IF(G10=0,"",VLOOKUP(G10,Result!$B$8:$G$19,$B$17,FALSE))</f>
        <v>吉田ST</v>
      </c>
      <c r="H24" s="157" t="str">
        <f aca="true" t="shared" si="8" ref="H24:H29">IF(H10="","",H10)</f>
        <v>→</v>
      </c>
      <c r="I24" s="158" t="str">
        <f>IF(I10=0,"",VLOOKUP(I10,Result!$B$8:$G$19,$B$17,FALSE))</f>
        <v>慶応大</v>
      </c>
      <c r="J24" s="156" t="str">
        <f>IF(J10=0,"",VLOOKUP(J10,Result!$B$8:$G$19,$B$17,FALSE))</f>
        <v>同志社</v>
      </c>
      <c r="K24" s="157">
        <f aca="true" t="shared" si="9" ref="K24:K29">IF(K10="","",K10)</f>
        <v>0</v>
      </c>
      <c r="L24" s="158">
        <f>IF(L10=0,"",VLOOKUP(L10,Result!$B$8:$G$19,$B$17,FALSE))</f>
      </c>
      <c r="M24" s="156" t="str">
        <f>IF(M10=0,"",VLOOKUP(M10,Result!$B$8:$G$19,$B$17,FALSE))</f>
        <v>同志社</v>
      </c>
      <c r="N24" s="157" t="str">
        <f aca="true" t="shared" si="10" ref="N24:N29">IF(N10="","",N10)</f>
        <v>→</v>
      </c>
      <c r="O24" s="158" t="str">
        <f>IF(O10=0,"",VLOOKUP(O10,Result!$B$8:$G$19,$B$17,FALSE))</f>
        <v>吉田ST</v>
      </c>
      <c r="P24" s="156" t="str">
        <f>IF(P10=0,"",VLOOKUP(P10,Result!$B$8:$G$19,$B$17,FALSE))</f>
        <v>日本大</v>
      </c>
      <c r="Q24" s="157">
        <f aca="true" t="shared" si="11" ref="Q24:Q29">IF(Q10="","",Q10)</f>
        <v>0</v>
      </c>
      <c r="R24" s="158">
        <f>IF(R10=0,"",VLOOKUP(R10,Result!$B$8:$G$19,$B$17,FALSE))</f>
      </c>
      <c r="S24" s="156" t="str">
        <f>IF(S10=0,"",VLOOKUP(S10,Result!$B$8:$G$19,$B$17,FALSE))</f>
        <v>日本大</v>
      </c>
      <c r="T24" s="157">
        <f aca="true" t="shared" si="12" ref="T24:T29">IF(T10="","",T10)</f>
        <v>0</v>
      </c>
      <c r="U24" s="158">
        <f>IF(U10=0,"",VLOOKUP(U10,Result!$B$8:$G$19,$B$17,FALSE))</f>
      </c>
      <c r="V24" s="156" t="str">
        <f>IF(V10=0,"",VLOOKUP(V10,Result!$B$8:$G$19,$B$17,FALSE))</f>
        <v>日本大</v>
      </c>
      <c r="W24" s="157">
        <f aca="true" t="shared" si="13" ref="W24:W29">IF(W10="","",W10)</f>
        <v>0</v>
      </c>
      <c r="X24" s="158">
        <f>IF(X10=0,"",VLOOKUP(X10,Result!$B$8:$G$19,$B$17,FALSE))</f>
      </c>
      <c r="Y24" s="156" t="str">
        <f>IF(Y10=0,"",VLOOKUP(Y10,Result!$B$8:$G$19,$B$17,FALSE))</f>
        <v>日本大</v>
      </c>
      <c r="Z24" s="157" t="str">
        <f aca="true" t="shared" si="14" ref="Z24:Z29">IF(Z10="","",Z10)</f>
        <v>→</v>
      </c>
      <c r="AA24" s="158" t="str">
        <f>IF(AA10=0,"",VLOOKUP(AA10,Result!$B$8:$G$19,$B$17,FALSE))</f>
        <v>東京大</v>
      </c>
      <c r="AB24" s="156" t="str">
        <f>IF(AB10=0,"",VLOOKUP(AB10,Result!$B$8:$G$19,$B$17,FALSE))</f>
        <v>金沢大</v>
      </c>
      <c r="AC24" s="157">
        <f aca="true" t="shared" si="15" ref="AC24:AC29">IF(AC10="","",AC10)</f>
        <v>0</v>
      </c>
      <c r="AD24" s="158">
        <f>IF(AD10=0,"",VLOOKUP(AD10,Result!$B$8:$G$19,$B$17,FALSE))</f>
      </c>
      <c r="AE24" s="156" t="str">
        <f>IF(AE10=0,"",VLOOKUP(AE10,Result!$B$8:$G$19,$B$17,FALSE))</f>
        <v>金沢大</v>
      </c>
      <c r="AF24" s="157" t="str">
        <f aca="true" t="shared" si="16" ref="AF24:AF29">IF(AF10="","",AF10)</f>
        <v>→</v>
      </c>
      <c r="AG24" s="158" t="str">
        <f>IF(AG10=0,"",VLOOKUP(AG10,Result!$B$8:$G$19,$B$17,FALSE))</f>
        <v>同志社</v>
      </c>
      <c r="AH24" s="156" t="str">
        <f>IF(AH10=0,"",VLOOKUP(AH10,Result!$B$8:$G$19,$B$17,FALSE))</f>
        <v>早稲田</v>
      </c>
      <c r="AI24" s="157">
        <f aca="true" t="shared" si="17" ref="AI24:AI29">IF(AI10="","",AI10)</f>
        <v>0</v>
      </c>
      <c r="AJ24" s="158">
        <f>IF(AJ10=0,"",VLOOKUP(AJ10,Result!$B$8:$G$19,$B$17,FALSE))</f>
      </c>
      <c r="AK24" s="156" t="str">
        <f>IF(AK10=0,"",VLOOKUP(AK10,Result!$B$8:$G$19,$B$17,FALSE))</f>
        <v>早稲田</v>
      </c>
      <c r="AL24" s="157">
        <f aca="true" t="shared" si="18" ref="AL24:AL29">IF(AL10="","",AL10)</f>
        <v>0</v>
      </c>
      <c r="AM24" s="158">
        <f>IF(AM10=0,"",VLOOKUP(AM10,Result!$B$8:$G$19,$B$17,FALSE))</f>
      </c>
      <c r="AN24" s="156">
        <f>IF(AN10=0,"",VLOOKUP(AN10,Result!$B$8:$G$19,$B$17,FALSE))</f>
      </c>
      <c r="AO24" s="157">
        <f aca="true" t="shared" si="19" ref="AO24:AO29">IF(AO10="","",AO10)</f>
        <v>0</v>
      </c>
      <c r="AP24" s="158">
        <f>IF(AP10=0,"",VLOOKUP(AP10,Result!$B$8:$G$19,$B$17,FALSE))</f>
      </c>
      <c r="AQ24" s="156">
        <f>IF(AQ10=0,"",VLOOKUP(AQ10,Result!$B$8:$G$19,$B$17,FALSE))</f>
      </c>
      <c r="AR24" s="157">
        <f aca="true" t="shared" si="20" ref="AR24:AR29">IF(AR10="","",AR10)</f>
        <v>0</v>
      </c>
      <c r="AS24" s="158">
        <f>IF(AS10=0,"",VLOOKUP(AS10,Result!$B$8:$G$19,$B$17,FALSE))</f>
      </c>
      <c r="AT24" s="156">
        <f>IF(AT10=0,"",VLOOKUP(AT10,Result!$B$8:$G$19,$B$17,FALSE))</f>
      </c>
      <c r="AU24" s="157">
        <f aca="true" t="shared" si="21" ref="AU24:AU29">IF(AU10="","",AU10)</f>
        <v>0</v>
      </c>
      <c r="AV24" s="158">
        <f>IF(AV10=0,"",VLOOKUP(AV10,Result!$B$8:$G$19,$B$17,FALSE))</f>
      </c>
      <c r="AW24" s="156">
        <f>IF(AW10=0,"",VLOOKUP(AW10,Result!$B$8:$G$19,$B$17,FALSE))</f>
      </c>
      <c r="AX24" s="157">
        <f aca="true" t="shared" si="22" ref="AX24:AX29">IF(AX10="","",AX10)</f>
        <v>0</v>
      </c>
      <c r="AY24" s="158">
        <f>IF(AY10=0,"",VLOOKUP(AY10,Result!$B$8:$G$19,$B$17,FALSE))</f>
      </c>
      <c r="AZ24" s="156">
        <f>IF(AZ10=0,"",VLOOKUP(AZ10,Result!$B$8:$G$19,$B$17,FALSE))</f>
      </c>
      <c r="BA24" s="157">
        <f aca="true" t="shared" si="23" ref="BA24:BA29">IF(BA10="","",BA10)</f>
        <v>0</v>
      </c>
      <c r="BB24" s="158">
        <f>IF(BB10=0,"",VLOOKUP(BB10,Result!$B$8:$G$19,$B$17,FALSE))</f>
      </c>
      <c r="BC24" s="156">
        <f>IF(BC10=0,"",VLOOKUP(BC10,Result!$B$8:$G$19,$B$17,FALSE))</f>
      </c>
      <c r="BD24" s="157">
        <f aca="true" t="shared" si="24" ref="BD24:BD29">IF(BD10="","",BD10)</f>
        <v>0</v>
      </c>
      <c r="BE24" s="158">
        <f>IF(BE10=0,"",VLOOKUP(BE10,Result!$B$8:$G$19,$B$17,FALSE))</f>
      </c>
      <c r="BF24" s="156">
        <f>IF(BF10=0,"",VLOOKUP(BF10,Result!$B$8:$G$19,$B$17,FALSE))</f>
      </c>
      <c r="BG24" s="157">
        <f aca="true" t="shared" si="25" ref="BG24:BG29">IF(BG10="","",BG10)</f>
        <v>0</v>
      </c>
      <c r="BH24" s="158">
        <f>IF(BH10=0,"",VLOOKUP(BH10,Result!$B$8:$G$19,$B$17,FALSE))</f>
      </c>
      <c r="BI24" s="156">
        <f>IF(BI10=0,"",VLOOKUP(BI10,Result!$B$8:$G$19,$B$17,FALSE))</f>
      </c>
      <c r="BJ24" s="157">
        <f aca="true" t="shared" si="26" ref="BJ24:BJ29">IF(BJ10="","",BJ10)</f>
        <v>0</v>
      </c>
      <c r="BK24" s="158">
        <f>IF(BK10=0,"",VLOOKUP(BK10,Result!$B$8:$G$19,$B$17,FALSE))</f>
      </c>
      <c r="BL24" s="156">
        <f>IF(BL10=0,"",VLOOKUP(BL10,Result!$B$8:$G$19,$B$17,FALSE))</f>
      </c>
      <c r="BM24" s="157">
        <f aca="true" t="shared" si="27" ref="BM24:BM29">IF(BM10="","",BM10)</f>
        <v>0</v>
      </c>
      <c r="BN24" s="158">
        <f>IF(BN10=0,"",VLOOKUP(BN10,Result!$B$8:$G$19,$B$17,FALSE))</f>
      </c>
      <c r="BO24" s="156">
        <f>IF(BO10=0,"",VLOOKUP(BO10,Result!$B$8:$G$19,$B$17,FALSE))</f>
      </c>
      <c r="BP24" s="157">
        <f aca="true" t="shared" si="28" ref="BP24:BP29">IF(BP10="","",BP10)</f>
        <v>0</v>
      </c>
      <c r="BQ24" s="158">
        <f>IF(BQ10=0,"",VLOOKUP(BQ10,Result!$B$8:$G$19,$B$17,FALSE))</f>
      </c>
    </row>
    <row r="25" spans="3:69" s="91" customFormat="1" ht="20.25" customHeight="1">
      <c r="C25" s="381"/>
      <c r="D25" s="382" t="str">
        <f>IF(D11=0,"",VLOOKUP(D11,Result!$B$8:$G$19,$B$17,FALSE))</f>
        <v>金沢大</v>
      </c>
      <c r="E25" s="209">
        <f t="shared" si="7"/>
        <v>0</v>
      </c>
      <c r="F25" s="223">
        <f>IF(F11=0,"",VLOOKUP(F11,Result!$B$8:$G$19,$B$17,FALSE))</f>
      </c>
      <c r="G25" s="382" t="str">
        <f>IF(G11=0,"",VLOOKUP(G11,Result!$B$8:$G$19,$B$17,FALSE))</f>
        <v>金沢大</v>
      </c>
      <c r="H25" s="209" t="str">
        <f t="shared" si="8"/>
        <v>→</v>
      </c>
      <c r="I25" s="223" t="str">
        <f>IF(I11=0,"",VLOOKUP(I11,Result!$B$8:$G$19,$B$17,FALSE))</f>
        <v>東京大</v>
      </c>
      <c r="J25" s="382" t="str">
        <f>IF(J11=0,"",VLOOKUP(J11,Result!$B$8:$G$19,$B$17,FALSE))</f>
        <v>慶応大</v>
      </c>
      <c r="K25" s="209">
        <f t="shared" si="9"/>
        <v>0</v>
      </c>
      <c r="L25" s="223">
        <f>IF(L11=0,"",VLOOKUP(L11,Result!$B$8:$G$19,$B$17,FALSE))</f>
      </c>
      <c r="M25" s="382" t="str">
        <f>IF(M11=0,"",VLOOKUP(M11,Result!$B$8:$G$19,$B$17,FALSE))</f>
        <v>慶応大</v>
      </c>
      <c r="N25" s="209">
        <f t="shared" si="10"/>
        <v>0</v>
      </c>
      <c r="O25" s="223">
        <f>IF(O11=0,"",VLOOKUP(O11,Result!$B$8:$G$19,$B$17,FALSE))</f>
      </c>
      <c r="P25" s="382" t="str">
        <f>IF(P11=0,"",VLOOKUP(P11,Result!$B$8:$G$19,$B$17,FALSE))</f>
        <v>慶応大</v>
      </c>
      <c r="Q25" s="209">
        <f t="shared" si="11"/>
        <v>0</v>
      </c>
      <c r="R25" s="223">
        <f>IF(R11=0,"",VLOOKUP(R11,Result!$B$8:$G$19,$B$17,FALSE))</f>
      </c>
      <c r="S25" s="382" t="str">
        <f>IF(S11=0,"",VLOOKUP(S11,Result!$B$8:$G$19,$B$17,FALSE))</f>
        <v>慶応大</v>
      </c>
      <c r="T25" s="209" t="str">
        <f t="shared" si="12"/>
        <v>→</v>
      </c>
      <c r="U25" s="223" t="str">
        <f>IF(U11=0,"",VLOOKUP(U11,Result!$B$8:$G$19,$B$17,FALSE))</f>
        <v>早稲田</v>
      </c>
      <c r="V25" s="382" t="str">
        <f>IF(V11=0,"",VLOOKUP(V11,Result!$B$8:$G$19,$B$17,FALSE))</f>
        <v>日経大</v>
      </c>
      <c r="W25" s="209">
        <f t="shared" si="13"/>
        <v>0</v>
      </c>
      <c r="X25" s="223">
        <f>IF(X11=0,"",VLOOKUP(X11,Result!$B$8:$G$19,$B$17,FALSE))</f>
      </c>
      <c r="Y25" s="382" t="str">
        <f>IF(Y11=0,"",VLOOKUP(Y11,Result!$B$8:$G$19,$B$17,FALSE))</f>
        <v>日経大</v>
      </c>
      <c r="Z25" s="209">
        <f t="shared" si="14"/>
        <v>0</v>
      </c>
      <c r="AA25" s="223">
        <f>IF(AA11=0,"",VLOOKUP(AA11,Result!$B$8:$G$19,$B$17,FALSE))</f>
      </c>
      <c r="AB25" s="382" t="str">
        <f>IF(AB11=0,"",VLOOKUP(AB11,Result!$B$8:$G$19,$B$17,FALSE))</f>
        <v>日経大</v>
      </c>
      <c r="AC25" s="209">
        <f t="shared" si="15"/>
        <v>0</v>
      </c>
      <c r="AD25" s="223">
        <f>IF(AD11=0,"",VLOOKUP(AD11,Result!$B$8:$G$19,$B$17,FALSE))</f>
      </c>
      <c r="AE25" s="382" t="str">
        <f>IF(AE11=0,"",VLOOKUP(AE11,Result!$B$8:$G$19,$B$17,FALSE))</f>
        <v>日経大</v>
      </c>
      <c r="AF25" s="209" t="str">
        <f t="shared" si="16"/>
        <v>→</v>
      </c>
      <c r="AG25" s="223" t="str">
        <f>IF(AG11=0,"",VLOOKUP(AG11,Result!$B$8:$G$19,$B$17,FALSE))</f>
        <v>関西学</v>
      </c>
      <c r="AH25" s="382" t="str">
        <f>IF(AH11=0,"",VLOOKUP(AH11,Result!$B$8:$G$19,$B$17,FALSE))</f>
        <v>同志社</v>
      </c>
      <c r="AI25" s="209">
        <f t="shared" si="17"/>
        <v>0</v>
      </c>
      <c r="AJ25" s="223">
        <f>IF(AJ11=0,"",VLOOKUP(AJ11,Result!$B$8:$G$19,$B$17,FALSE))</f>
      </c>
      <c r="AK25" s="382" t="str">
        <f>IF(AK11=0,"",VLOOKUP(AK11,Result!$B$8:$G$19,$B$17,FALSE))</f>
        <v>同志社</v>
      </c>
      <c r="AL25" s="209">
        <f t="shared" si="18"/>
        <v>0</v>
      </c>
      <c r="AM25" s="223">
        <f>IF(AM11=0,"",VLOOKUP(AM11,Result!$B$8:$G$19,$B$17,FALSE))</f>
      </c>
      <c r="AN25" s="382">
        <f>IF(AN11=0,"",VLOOKUP(AN11,Result!$B$8:$G$19,$B$17,FALSE))</f>
      </c>
      <c r="AO25" s="209">
        <f t="shared" si="19"/>
        <v>0</v>
      </c>
      <c r="AP25" s="223">
        <f>IF(AP11=0,"",VLOOKUP(AP11,Result!$B$8:$G$19,$B$17,FALSE))</f>
      </c>
      <c r="AQ25" s="382">
        <f>IF(AQ11=0,"",VLOOKUP(AQ11,Result!$B$8:$G$19,$B$17,FALSE))</f>
      </c>
      <c r="AR25" s="209">
        <f t="shared" si="20"/>
        <v>0</v>
      </c>
      <c r="AS25" s="223">
        <f>IF(AS11=0,"",VLOOKUP(AS11,Result!$B$8:$G$19,$B$17,FALSE))</f>
      </c>
      <c r="AT25" s="382">
        <f>IF(AT11=0,"",VLOOKUP(AT11,Result!$B$8:$G$19,$B$17,FALSE))</f>
      </c>
      <c r="AU25" s="209">
        <f t="shared" si="21"/>
        <v>0</v>
      </c>
      <c r="AV25" s="223">
        <f>IF(AV11=0,"",VLOOKUP(AV11,Result!$B$8:$G$19,$B$17,FALSE))</f>
      </c>
      <c r="AW25" s="382">
        <f>IF(AW11=0,"",VLOOKUP(AW11,Result!$B$8:$G$19,$B$17,FALSE))</f>
      </c>
      <c r="AX25" s="209">
        <f t="shared" si="22"/>
        <v>0</v>
      </c>
      <c r="AY25" s="223">
        <f>IF(AY11=0,"",VLOOKUP(AY11,Result!$B$8:$G$19,$B$17,FALSE))</f>
      </c>
      <c r="AZ25" s="382">
        <f>IF(AZ11=0,"",VLOOKUP(AZ11,Result!$B$8:$G$19,$B$17,FALSE))</f>
      </c>
      <c r="BA25" s="209">
        <f t="shared" si="23"/>
        <v>0</v>
      </c>
      <c r="BB25" s="223">
        <f>IF(BB11=0,"",VLOOKUP(BB11,Result!$B$8:$G$19,$B$17,FALSE))</f>
      </c>
      <c r="BC25" s="382">
        <f>IF(BC11=0,"",VLOOKUP(BC11,Result!$B$8:$G$19,$B$17,FALSE))</f>
      </c>
      <c r="BD25" s="209">
        <f t="shared" si="24"/>
        <v>0</v>
      </c>
      <c r="BE25" s="223">
        <f>IF(BE11=0,"",VLOOKUP(BE11,Result!$B$8:$G$19,$B$17,FALSE))</f>
      </c>
      <c r="BF25" s="382">
        <f>IF(BF11=0,"",VLOOKUP(BF11,Result!$B$8:$G$19,$B$17,FALSE))</f>
      </c>
      <c r="BG25" s="209">
        <f t="shared" si="25"/>
        <v>0</v>
      </c>
      <c r="BH25" s="223">
        <f>IF(BH11=0,"",VLOOKUP(BH11,Result!$B$8:$G$19,$B$17,FALSE))</f>
      </c>
      <c r="BI25" s="382">
        <f>IF(BI11=0,"",VLOOKUP(BI11,Result!$B$8:$G$19,$B$17,FALSE))</f>
      </c>
      <c r="BJ25" s="209">
        <f t="shared" si="26"/>
        <v>0</v>
      </c>
      <c r="BK25" s="223">
        <f>IF(BK11=0,"",VLOOKUP(BK11,Result!$B$8:$G$19,$B$17,FALSE))</f>
      </c>
      <c r="BL25" s="382">
        <f>IF(BL11=0,"",VLOOKUP(BL11,Result!$B$8:$G$19,$B$17,FALSE))</f>
      </c>
      <c r="BM25" s="209">
        <f t="shared" si="27"/>
        <v>0</v>
      </c>
      <c r="BN25" s="223">
        <f>IF(BN11=0,"",VLOOKUP(BN11,Result!$B$8:$G$19,$B$17,FALSE))</f>
      </c>
      <c r="BO25" s="382">
        <f>IF(BO11=0,"",VLOOKUP(BO11,Result!$B$8:$G$19,$B$17,FALSE))</f>
      </c>
      <c r="BP25" s="209">
        <f t="shared" si="28"/>
        <v>0</v>
      </c>
      <c r="BQ25" s="223">
        <f>IF(BQ11=0,"",VLOOKUP(BQ11,Result!$B$8:$G$19,$B$17,FALSE))</f>
      </c>
    </row>
    <row r="26" spans="3:69" s="91" customFormat="1" ht="20.25" customHeight="1">
      <c r="C26" s="381"/>
      <c r="D26" s="382" t="str">
        <f>IF(D12=0,"",VLOOKUP(D12,Result!$B$8:$G$19,$B$17,FALSE))</f>
        <v>関西学</v>
      </c>
      <c r="E26" s="209">
        <f t="shared" si="7"/>
        <v>0</v>
      </c>
      <c r="F26" s="223">
        <f>IF(F12=0,"",VLOOKUP(F12,Result!$B$8:$G$19,$B$17,FALSE))</f>
      </c>
      <c r="G26" s="382" t="str">
        <f>IF(G12=0,"",VLOOKUP(G12,Result!$B$8:$G$19,$B$17,FALSE))</f>
        <v>関西学</v>
      </c>
      <c r="H26" s="209" t="str">
        <f t="shared" si="8"/>
        <v>→</v>
      </c>
      <c r="I26" s="223" t="str">
        <f>IF(I12=0,"",VLOOKUP(I12,Result!$B$8:$G$19,$B$17,FALSE))</f>
        <v>同志社</v>
      </c>
      <c r="J26" s="382" t="str">
        <f>IF(J12=0,"",VLOOKUP(J12,Result!$B$8:$G$19,$B$17,FALSE))</f>
        <v>東京大</v>
      </c>
      <c r="K26" s="209">
        <f t="shared" si="9"/>
        <v>0</v>
      </c>
      <c r="L26" s="223">
        <f>IF(L12=0,"",VLOOKUP(L12,Result!$B$8:$G$19,$B$17,FALSE))</f>
      </c>
      <c r="M26" s="382" t="str">
        <f>IF(M12=0,"",VLOOKUP(M12,Result!$B$8:$G$19,$B$17,FALSE))</f>
        <v>東京大</v>
      </c>
      <c r="N26" s="209" t="str">
        <f t="shared" si="10"/>
        <v>→</v>
      </c>
      <c r="O26" s="223" t="str">
        <f>IF(O12=0,"",VLOOKUP(O12,Result!$B$8:$G$19,$B$17,FALSE))</f>
        <v>日本大</v>
      </c>
      <c r="P26" s="382" t="str">
        <f>IF(P12=0,"",VLOOKUP(P12,Result!$B$8:$G$19,$B$17,FALSE))</f>
        <v>吉田ST</v>
      </c>
      <c r="Q26" s="209">
        <f t="shared" si="11"/>
        <v>0</v>
      </c>
      <c r="R26" s="223">
        <f>IF(R12=0,"",VLOOKUP(R12,Result!$B$8:$G$19,$B$17,FALSE))</f>
      </c>
      <c r="S26" s="382" t="str">
        <f>IF(S12=0,"",VLOOKUP(S12,Result!$B$8:$G$19,$B$17,FALSE))</f>
        <v>吉田ST</v>
      </c>
      <c r="T26" s="209" t="str">
        <f t="shared" si="12"/>
        <v>→</v>
      </c>
      <c r="U26" s="223" t="str">
        <f>IF(U12=0,"",VLOOKUP(U12,Result!$B$8:$G$19,$B$17,FALSE))</f>
        <v>日経大</v>
      </c>
      <c r="V26" s="382" t="str">
        <f>IF(V12=0,"",VLOOKUP(V12,Result!$B$8:$G$19,$B$17,FALSE))</f>
        <v>早稲田</v>
      </c>
      <c r="W26" s="209">
        <f t="shared" si="13"/>
        <v>0</v>
      </c>
      <c r="X26" s="223">
        <f>IF(X12=0,"",VLOOKUP(X12,Result!$B$8:$G$19,$B$17,FALSE))</f>
      </c>
      <c r="Y26" s="382" t="str">
        <f>IF(Y12=0,"",VLOOKUP(Y12,Result!$B$8:$G$19,$B$17,FALSE))</f>
        <v>早稲田</v>
      </c>
      <c r="Z26" s="209" t="str">
        <f t="shared" si="14"/>
        <v>→</v>
      </c>
      <c r="AA26" s="223" t="str">
        <f>IF(AA12=0,"",VLOOKUP(AA12,Result!$B$8:$G$19,$B$17,FALSE))</f>
        <v>金沢大</v>
      </c>
      <c r="AB26" s="382" t="str">
        <f>IF(AB12=0,"",VLOOKUP(AB12,Result!$B$8:$G$19,$B$17,FALSE))</f>
        <v>東京大</v>
      </c>
      <c r="AC26" s="209">
        <f t="shared" si="15"/>
        <v>0</v>
      </c>
      <c r="AD26" s="223">
        <f>IF(AD12=0,"",VLOOKUP(AD12,Result!$B$8:$G$19,$B$17,FALSE))</f>
      </c>
      <c r="AE26" s="382" t="str">
        <f>IF(AE12=0,"",VLOOKUP(AE12,Result!$B$8:$G$19,$B$17,FALSE))</f>
        <v>東京大</v>
      </c>
      <c r="AF26" s="209" t="str">
        <f t="shared" si="16"/>
        <v>→</v>
      </c>
      <c r="AG26" s="223" t="str">
        <f>IF(AG12=0,"",VLOOKUP(AG12,Result!$B$8:$G$19,$B$17,FALSE))</f>
        <v>早稲田</v>
      </c>
      <c r="AH26" s="382" t="str">
        <f>IF(AH12=0,"",VLOOKUP(AH12,Result!$B$8:$G$19,$B$17,FALSE))</f>
        <v>関西学</v>
      </c>
      <c r="AI26" s="209">
        <f t="shared" si="17"/>
        <v>0</v>
      </c>
      <c r="AJ26" s="223">
        <f>IF(AJ12=0,"",VLOOKUP(AJ12,Result!$B$8:$G$19,$B$17,FALSE))</f>
      </c>
      <c r="AK26" s="382" t="str">
        <f>IF(AK12=0,"",VLOOKUP(AK12,Result!$B$8:$G$19,$B$17,FALSE))</f>
        <v>関西学</v>
      </c>
      <c r="AL26" s="209">
        <f t="shared" si="18"/>
        <v>0</v>
      </c>
      <c r="AM26" s="223">
        <f>IF(AM12=0,"",VLOOKUP(AM12,Result!$B$8:$G$19,$B$17,FALSE))</f>
      </c>
      <c r="AN26" s="382">
        <f>IF(AN12=0,"",VLOOKUP(AN12,Result!$B$8:$G$19,$B$17,FALSE))</f>
      </c>
      <c r="AO26" s="209">
        <f t="shared" si="19"/>
        <v>0</v>
      </c>
      <c r="AP26" s="223">
        <f>IF(AP12=0,"",VLOOKUP(AP12,Result!$B$8:$G$19,$B$17,FALSE))</f>
      </c>
      <c r="AQ26" s="382">
        <f>IF(AQ12=0,"",VLOOKUP(AQ12,Result!$B$8:$G$19,$B$17,FALSE))</f>
      </c>
      <c r="AR26" s="209">
        <f t="shared" si="20"/>
        <v>0</v>
      </c>
      <c r="AS26" s="223">
        <f>IF(AS12=0,"",VLOOKUP(AS12,Result!$B$8:$G$19,$B$17,FALSE))</f>
      </c>
      <c r="AT26" s="382">
        <f>IF(AT12=0,"",VLOOKUP(AT12,Result!$B$8:$G$19,$B$17,FALSE))</f>
      </c>
      <c r="AU26" s="209">
        <f t="shared" si="21"/>
        <v>0</v>
      </c>
      <c r="AV26" s="223">
        <f>IF(AV12=0,"",VLOOKUP(AV12,Result!$B$8:$G$19,$B$17,FALSE))</f>
      </c>
      <c r="AW26" s="382">
        <f>IF(AW12=0,"",VLOOKUP(AW12,Result!$B$8:$G$19,$B$17,FALSE))</f>
      </c>
      <c r="AX26" s="209">
        <f t="shared" si="22"/>
        <v>0</v>
      </c>
      <c r="AY26" s="223">
        <f>IF(AY12=0,"",VLOOKUP(AY12,Result!$B$8:$G$19,$B$17,FALSE))</f>
      </c>
      <c r="AZ26" s="382">
        <f>IF(AZ12=0,"",VLOOKUP(AZ12,Result!$B$8:$G$19,$B$17,FALSE))</f>
      </c>
      <c r="BA26" s="209">
        <f t="shared" si="23"/>
        <v>0</v>
      </c>
      <c r="BB26" s="223">
        <f>IF(BB12=0,"",VLOOKUP(BB12,Result!$B$8:$G$19,$B$17,FALSE))</f>
      </c>
      <c r="BC26" s="382">
        <f>IF(BC12=0,"",VLOOKUP(BC12,Result!$B$8:$G$19,$B$17,FALSE))</f>
      </c>
      <c r="BD26" s="209">
        <f t="shared" si="24"/>
        <v>0</v>
      </c>
      <c r="BE26" s="223">
        <f>IF(BE12=0,"",VLOOKUP(BE12,Result!$B$8:$G$19,$B$17,FALSE))</f>
      </c>
      <c r="BF26" s="382">
        <f>IF(BF12=0,"",VLOOKUP(BF12,Result!$B$8:$G$19,$B$17,FALSE))</f>
      </c>
      <c r="BG26" s="209">
        <f t="shared" si="25"/>
        <v>0</v>
      </c>
      <c r="BH26" s="223">
        <f>IF(BH12=0,"",VLOOKUP(BH12,Result!$B$8:$G$19,$B$17,FALSE))</f>
      </c>
      <c r="BI26" s="382">
        <f>IF(BI12=0,"",VLOOKUP(BI12,Result!$B$8:$G$19,$B$17,FALSE))</f>
      </c>
      <c r="BJ26" s="209">
        <f t="shared" si="26"/>
        <v>0</v>
      </c>
      <c r="BK26" s="223">
        <f>IF(BK12=0,"",VLOOKUP(BK12,Result!$B$8:$G$19,$B$17,FALSE))</f>
      </c>
      <c r="BL26" s="382">
        <f>IF(BL12=0,"",VLOOKUP(BL12,Result!$B$8:$G$19,$B$17,FALSE))</f>
      </c>
      <c r="BM26" s="209">
        <f t="shared" si="27"/>
        <v>0</v>
      </c>
      <c r="BN26" s="223">
        <f>IF(BN12=0,"",VLOOKUP(BN12,Result!$B$8:$G$19,$B$17,FALSE))</f>
      </c>
      <c r="BO26" s="382">
        <f>IF(BO12=0,"",VLOOKUP(BO12,Result!$B$8:$G$19,$B$17,FALSE))</f>
      </c>
      <c r="BP26" s="209">
        <f t="shared" si="28"/>
        <v>0</v>
      </c>
      <c r="BQ26" s="223">
        <f>IF(BQ12=0,"",VLOOKUP(BQ12,Result!$B$8:$G$19,$B$17,FALSE))</f>
      </c>
    </row>
    <row r="27" spans="3:69" s="91" customFormat="1" ht="20.25" customHeight="1">
      <c r="C27" s="381"/>
      <c r="D27" s="382">
        <f>IF(D13=0,"",VLOOKUP(D13,Result!$B$8:$G$19,$B$17,FALSE))</f>
      </c>
      <c r="E27" s="209">
        <f t="shared" si="7"/>
        <v>0</v>
      </c>
      <c r="F27" s="223">
        <f>IF(F13=0,"",VLOOKUP(F13,Result!$B$8:$G$19,$B$17,FALSE))</f>
      </c>
      <c r="G27" s="382">
        <f>IF(G13=0,"",VLOOKUP(G13,Result!$B$8:$G$19,$B$17,FALSE))</f>
      </c>
      <c r="H27" s="209">
        <f t="shared" si="8"/>
        <v>0</v>
      </c>
      <c r="I27" s="223">
        <f>IF(I13=0,"",VLOOKUP(I13,Result!$B$8:$G$19,$B$17,FALSE))</f>
      </c>
      <c r="J27" s="382">
        <f>IF(J13=0,"",VLOOKUP(J13,Result!$B$8:$G$19,$B$17,FALSE))</f>
      </c>
      <c r="K27" s="209">
        <f t="shared" si="9"/>
        <v>0</v>
      </c>
      <c r="L27" s="223">
        <f>IF(L13=0,"",VLOOKUP(L13,Result!$B$8:$G$19,$B$17,FALSE))</f>
      </c>
      <c r="M27" s="382">
        <f>IF(M13=0,"",VLOOKUP(M13,Result!$B$8:$G$19,$B$17,FALSE))</f>
      </c>
      <c r="N27" s="209">
        <f t="shared" si="10"/>
        <v>0</v>
      </c>
      <c r="O27" s="223">
        <f>IF(O13=0,"",VLOOKUP(O13,Result!$B$8:$G$19,$B$17,FALSE))</f>
      </c>
      <c r="P27" s="382">
        <f>IF(P13=0,"",VLOOKUP(P13,Result!$B$8:$G$19,$B$17,FALSE))</f>
      </c>
      <c r="Q27" s="209">
        <f t="shared" si="11"/>
        <v>0</v>
      </c>
      <c r="R27" s="223">
        <f>IF(R13=0,"",VLOOKUP(R13,Result!$B$8:$G$19,$B$17,FALSE))</f>
      </c>
      <c r="S27" s="382">
        <f>IF(S13=0,"",VLOOKUP(S13,Result!$B$8:$G$19,$B$17,FALSE))</f>
      </c>
      <c r="T27" s="209">
        <f t="shared" si="12"/>
        <v>0</v>
      </c>
      <c r="U27" s="223">
        <f>IF(U13=0,"",VLOOKUP(U13,Result!$B$8:$G$19,$B$17,FALSE))</f>
      </c>
      <c r="V27" s="382">
        <f>IF(V13=0,"",VLOOKUP(V13,Result!$B$8:$G$19,$B$17,FALSE))</f>
      </c>
      <c r="W27" s="209">
        <f t="shared" si="13"/>
        <v>0</v>
      </c>
      <c r="X27" s="223">
        <f>IF(X13=0,"",VLOOKUP(X13,Result!$B$8:$G$19,$B$17,FALSE))</f>
      </c>
      <c r="Y27" s="382">
        <f>IF(Y13=0,"",VLOOKUP(Y13,Result!$B$8:$G$19,$B$17,FALSE))</f>
      </c>
      <c r="Z27" s="209">
        <f t="shared" si="14"/>
        <v>0</v>
      </c>
      <c r="AA27" s="223">
        <f>IF(AA13=0,"",VLOOKUP(AA13,Result!$B$8:$G$19,$B$17,FALSE))</f>
      </c>
      <c r="AB27" s="382">
        <f>IF(AB13=0,"",VLOOKUP(AB13,Result!$B$8:$G$19,$B$17,FALSE))</f>
      </c>
      <c r="AC27" s="209">
        <f t="shared" si="15"/>
        <v>0</v>
      </c>
      <c r="AD27" s="223">
        <f>IF(AD13=0,"",VLOOKUP(AD13,Result!$B$8:$G$19,$B$17,FALSE))</f>
      </c>
      <c r="AE27" s="382">
        <f>IF(AE13=0,"",VLOOKUP(AE13,Result!$B$8:$G$19,$B$17,FALSE))</f>
      </c>
      <c r="AF27" s="209">
        <f t="shared" si="16"/>
        <v>0</v>
      </c>
      <c r="AG27" s="223">
        <f>IF(AG13=0,"",VLOOKUP(AG13,Result!$B$8:$G$19,$B$17,FALSE))</f>
      </c>
      <c r="AH27" s="382">
        <f>IF(AH13=0,"",VLOOKUP(AH13,Result!$B$8:$G$19,$B$17,FALSE))</f>
      </c>
      <c r="AI27" s="209">
        <f t="shared" si="17"/>
        <v>0</v>
      </c>
      <c r="AJ27" s="223">
        <f>IF(AJ13=0,"",VLOOKUP(AJ13,Result!$B$8:$G$19,$B$17,FALSE))</f>
      </c>
      <c r="AK27" s="382">
        <f>IF(AK13=0,"",VLOOKUP(AK13,Result!$B$8:$G$19,$B$17,FALSE))</f>
      </c>
      <c r="AL27" s="209">
        <f t="shared" si="18"/>
        <v>0</v>
      </c>
      <c r="AM27" s="223">
        <f>IF(AM13=0,"",VLOOKUP(AM13,Result!$B$8:$G$19,$B$17,FALSE))</f>
      </c>
      <c r="AN27" s="382">
        <f>IF(AN13=0,"",VLOOKUP(AN13,Result!$B$8:$G$19,$B$17,FALSE))</f>
      </c>
      <c r="AO27" s="209">
        <f t="shared" si="19"/>
        <v>0</v>
      </c>
      <c r="AP27" s="223">
        <f>IF(AP13=0,"",VLOOKUP(AP13,Result!$B$8:$G$19,$B$17,FALSE))</f>
      </c>
      <c r="AQ27" s="382">
        <f>IF(AQ13=0,"",VLOOKUP(AQ13,Result!$B$8:$G$19,$B$17,FALSE))</f>
      </c>
      <c r="AR27" s="209">
        <f t="shared" si="20"/>
        <v>0</v>
      </c>
      <c r="AS27" s="223">
        <f>IF(AS13=0,"",VLOOKUP(AS13,Result!$B$8:$G$19,$B$17,FALSE))</f>
      </c>
      <c r="AT27" s="382">
        <f>IF(AT13=0,"",VLOOKUP(AT13,Result!$B$8:$G$19,$B$17,FALSE))</f>
      </c>
      <c r="AU27" s="209">
        <f t="shared" si="21"/>
        <v>0</v>
      </c>
      <c r="AV27" s="223">
        <f>IF(AV13=0,"",VLOOKUP(AV13,Result!$B$8:$G$19,$B$17,FALSE))</f>
      </c>
      <c r="AW27" s="382">
        <f>IF(AW13=0,"",VLOOKUP(AW13,Result!$B$8:$G$19,$B$17,FALSE))</f>
      </c>
      <c r="AX27" s="209">
        <f t="shared" si="22"/>
        <v>0</v>
      </c>
      <c r="AY27" s="223">
        <f>IF(AY13=0,"",VLOOKUP(AY13,Result!$B$8:$G$19,$B$17,FALSE))</f>
      </c>
      <c r="AZ27" s="382">
        <f>IF(AZ13=0,"",VLOOKUP(AZ13,Result!$B$8:$G$19,$B$17,FALSE))</f>
      </c>
      <c r="BA27" s="209">
        <f t="shared" si="23"/>
        <v>0</v>
      </c>
      <c r="BB27" s="223">
        <f>IF(BB13=0,"",VLOOKUP(BB13,Result!$B$8:$G$19,$B$17,FALSE))</f>
      </c>
      <c r="BC27" s="382">
        <f>IF(BC13=0,"",VLOOKUP(BC13,Result!$B$8:$G$19,$B$17,FALSE))</f>
      </c>
      <c r="BD27" s="209">
        <f t="shared" si="24"/>
        <v>0</v>
      </c>
      <c r="BE27" s="223">
        <f>IF(BE13=0,"",VLOOKUP(BE13,Result!$B$8:$G$19,$B$17,FALSE))</f>
      </c>
      <c r="BF27" s="382">
        <f>IF(BF13=0,"",VLOOKUP(BF13,Result!$B$8:$G$19,$B$17,FALSE))</f>
      </c>
      <c r="BG27" s="209">
        <f t="shared" si="25"/>
        <v>0</v>
      </c>
      <c r="BH27" s="223">
        <f>IF(BH13=0,"",VLOOKUP(BH13,Result!$B$8:$G$19,$B$17,FALSE))</f>
      </c>
      <c r="BI27" s="382">
        <f>IF(BI13=0,"",VLOOKUP(BI13,Result!$B$8:$G$19,$B$17,FALSE))</f>
      </c>
      <c r="BJ27" s="209">
        <f t="shared" si="26"/>
        <v>0</v>
      </c>
      <c r="BK27" s="223">
        <f>IF(BK13=0,"",VLOOKUP(BK13,Result!$B$8:$G$19,$B$17,FALSE))</f>
      </c>
      <c r="BL27" s="382">
        <f>IF(BL13=0,"",VLOOKUP(BL13,Result!$B$8:$G$19,$B$17,FALSE))</f>
      </c>
      <c r="BM27" s="209">
        <f t="shared" si="27"/>
        <v>0</v>
      </c>
      <c r="BN27" s="223">
        <f>IF(BN13=0,"",VLOOKUP(BN13,Result!$B$8:$G$19,$B$17,FALSE))</f>
      </c>
      <c r="BO27" s="382">
        <f>IF(BO13=0,"",VLOOKUP(BO13,Result!$B$8:$G$19,$B$17,FALSE))</f>
      </c>
      <c r="BP27" s="209">
        <f t="shared" si="28"/>
        <v>0</v>
      </c>
      <c r="BQ27" s="223">
        <f>IF(BQ13=0,"",VLOOKUP(BQ13,Result!$B$8:$G$19,$B$17,FALSE))</f>
      </c>
    </row>
    <row r="28" spans="3:69" s="91" customFormat="1" ht="20.25" customHeight="1">
      <c r="C28" s="381"/>
      <c r="D28" s="382">
        <f>IF(D14=0,"",VLOOKUP(D14,Result!$B$8:$G$19,$B$17,FALSE))</f>
      </c>
      <c r="E28" s="209">
        <f t="shared" si="7"/>
        <v>0</v>
      </c>
      <c r="F28" s="223">
        <f>IF(F14=0,"",VLOOKUP(F14,Result!$B$8:$G$19,$B$17,FALSE))</f>
      </c>
      <c r="G28" s="382">
        <f>IF(G14=0,"",VLOOKUP(G14,Result!$B$8:$G$19,$B$17,FALSE))</f>
      </c>
      <c r="H28" s="209">
        <f t="shared" si="8"/>
        <v>0</v>
      </c>
      <c r="I28" s="223">
        <f>IF(I14=0,"",VLOOKUP(I14,Result!$B$8:$G$19,$B$17,FALSE))</f>
      </c>
      <c r="J28" s="382">
        <f>IF(J14=0,"",VLOOKUP(J14,Result!$B$8:$G$19,$B$17,FALSE))</f>
      </c>
      <c r="K28" s="209">
        <f t="shared" si="9"/>
        <v>0</v>
      </c>
      <c r="L28" s="223">
        <f>IF(L14=0,"",VLOOKUP(L14,Result!$B$8:$G$19,$B$17,FALSE))</f>
      </c>
      <c r="M28" s="382">
        <f>IF(M14=0,"",VLOOKUP(M14,Result!$B$8:$G$19,$B$17,FALSE))</f>
      </c>
      <c r="N28" s="209">
        <f t="shared" si="10"/>
        <v>0</v>
      </c>
      <c r="O28" s="223">
        <f>IF(O14=0,"",VLOOKUP(O14,Result!$B$8:$G$19,$B$17,FALSE))</f>
      </c>
      <c r="P28" s="382">
        <f>IF(P14=0,"",VLOOKUP(P14,Result!$B$8:$G$19,$B$17,FALSE))</f>
      </c>
      <c r="Q28" s="209">
        <f t="shared" si="11"/>
        <v>0</v>
      </c>
      <c r="R28" s="223">
        <f>IF(R14=0,"",VLOOKUP(R14,Result!$B$8:$G$19,$B$17,FALSE))</f>
      </c>
      <c r="S28" s="382">
        <f>IF(S14=0,"",VLOOKUP(S14,Result!$B$8:$G$19,$B$17,FALSE))</f>
      </c>
      <c r="T28" s="209">
        <f t="shared" si="12"/>
        <v>0</v>
      </c>
      <c r="U28" s="223">
        <f>IF(U14=0,"",VLOOKUP(U14,Result!$B$8:$G$19,$B$17,FALSE))</f>
      </c>
      <c r="V28" s="382">
        <f>IF(V14=0,"",VLOOKUP(V14,Result!$B$8:$G$19,$B$17,FALSE))</f>
      </c>
      <c r="W28" s="209">
        <f t="shared" si="13"/>
        <v>0</v>
      </c>
      <c r="X28" s="223">
        <f>IF(X14=0,"",VLOOKUP(X14,Result!$B$8:$G$19,$B$17,FALSE))</f>
      </c>
      <c r="Y28" s="382">
        <f>IF(Y14=0,"",VLOOKUP(Y14,Result!$B$8:$G$19,$B$17,FALSE))</f>
      </c>
      <c r="Z28" s="209">
        <f t="shared" si="14"/>
        <v>0</v>
      </c>
      <c r="AA28" s="223">
        <f>IF(AA14=0,"",VLOOKUP(AA14,Result!$B$8:$G$19,$B$17,FALSE))</f>
      </c>
      <c r="AB28" s="382">
        <f>IF(AB14=0,"",VLOOKUP(AB14,Result!$B$8:$G$19,$B$17,FALSE))</f>
      </c>
      <c r="AC28" s="209">
        <f t="shared" si="15"/>
        <v>0</v>
      </c>
      <c r="AD28" s="223">
        <f>IF(AD14=0,"",VLOOKUP(AD14,Result!$B$8:$G$19,$B$17,FALSE))</f>
      </c>
      <c r="AE28" s="382">
        <f>IF(AE14=0,"",VLOOKUP(AE14,Result!$B$8:$G$19,$B$17,FALSE))</f>
      </c>
      <c r="AF28" s="209">
        <f t="shared" si="16"/>
        <v>0</v>
      </c>
      <c r="AG28" s="223">
        <f>IF(AG14=0,"",VLOOKUP(AG14,Result!$B$8:$G$19,$B$17,FALSE))</f>
      </c>
      <c r="AH28" s="382">
        <f>IF(AH14=0,"",VLOOKUP(AH14,Result!$B$8:$G$19,$B$17,FALSE))</f>
      </c>
      <c r="AI28" s="209">
        <f t="shared" si="17"/>
        <v>0</v>
      </c>
      <c r="AJ28" s="223">
        <f>IF(AJ14=0,"",VLOOKUP(AJ14,Result!$B$8:$G$19,$B$17,FALSE))</f>
      </c>
      <c r="AK28" s="382">
        <f>IF(AK14=0,"",VLOOKUP(AK14,Result!$B$8:$G$19,$B$17,FALSE))</f>
      </c>
      <c r="AL28" s="209">
        <f t="shared" si="18"/>
        <v>0</v>
      </c>
      <c r="AM28" s="223">
        <f>IF(AM14=0,"",VLOOKUP(AM14,Result!$B$8:$G$19,$B$17,FALSE))</f>
      </c>
      <c r="AN28" s="382">
        <f>IF(AN14=0,"",VLOOKUP(AN14,Result!$B$8:$G$19,$B$17,FALSE))</f>
      </c>
      <c r="AO28" s="209">
        <f t="shared" si="19"/>
        <v>0</v>
      </c>
      <c r="AP28" s="223">
        <f>IF(AP14=0,"",VLOOKUP(AP14,Result!$B$8:$G$19,$B$17,FALSE))</f>
      </c>
      <c r="AQ28" s="382">
        <f>IF(AQ14=0,"",VLOOKUP(AQ14,Result!$B$8:$G$19,$B$17,FALSE))</f>
      </c>
      <c r="AR28" s="209">
        <f t="shared" si="20"/>
        <v>0</v>
      </c>
      <c r="AS28" s="223">
        <f>IF(AS14=0,"",VLOOKUP(AS14,Result!$B$8:$G$19,$B$17,FALSE))</f>
      </c>
      <c r="AT28" s="382">
        <f>IF(AT14=0,"",VLOOKUP(AT14,Result!$B$8:$G$19,$B$17,FALSE))</f>
      </c>
      <c r="AU28" s="209">
        <f t="shared" si="21"/>
        <v>0</v>
      </c>
      <c r="AV28" s="223">
        <f>IF(AV14=0,"",VLOOKUP(AV14,Result!$B$8:$G$19,$B$17,FALSE))</f>
      </c>
      <c r="AW28" s="382">
        <f>IF(AW14=0,"",VLOOKUP(AW14,Result!$B$8:$G$19,$B$17,FALSE))</f>
      </c>
      <c r="AX28" s="209">
        <f t="shared" si="22"/>
        <v>0</v>
      </c>
      <c r="AY28" s="223">
        <f>IF(AY14=0,"",VLOOKUP(AY14,Result!$B$8:$G$19,$B$17,FALSE))</f>
      </c>
      <c r="AZ28" s="382">
        <f>IF(AZ14=0,"",VLOOKUP(AZ14,Result!$B$8:$G$19,$B$17,FALSE))</f>
      </c>
      <c r="BA28" s="209">
        <f t="shared" si="23"/>
        <v>0</v>
      </c>
      <c r="BB28" s="223">
        <f>IF(BB14=0,"",VLOOKUP(BB14,Result!$B$8:$G$19,$B$17,FALSE))</f>
      </c>
      <c r="BC28" s="382">
        <f>IF(BC14=0,"",VLOOKUP(BC14,Result!$B$8:$G$19,$B$17,FALSE))</f>
      </c>
      <c r="BD28" s="209">
        <f t="shared" si="24"/>
        <v>0</v>
      </c>
      <c r="BE28" s="223">
        <f>IF(BE14=0,"",VLOOKUP(BE14,Result!$B$8:$G$19,$B$17,FALSE))</f>
      </c>
      <c r="BF28" s="382">
        <f>IF(BF14=0,"",VLOOKUP(BF14,Result!$B$8:$G$19,$B$17,FALSE))</f>
      </c>
      <c r="BG28" s="209">
        <f t="shared" si="25"/>
        <v>0</v>
      </c>
      <c r="BH28" s="223">
        <f>IF(BH14=0,"",VLOOKUP(BH14,Result!$B$8:$G$19,$B$17,FALSE))</f>
      </c>
      <c r="BI28" s="382">
        <f>IF(BI14=0,"",VLOOKUP(BI14,Result!$B$8:$G$19,$B$17,FALSE))</f>
      </c>
      <c r="BJ28" s="209">
        <f t="shared" si="26"/>
        <v>0</v>
      </c>
      <c r="BK28" s="223">
        <f>IF(BK14=0,"",VLOOKUP(BK14,Result!$B$8:$G$19,$B$17,FALSE))</f>
      </c>
      <c r="BL28" s="382">
        <f>IF(BL14=0,"",VLOOKUP(BL14,Result!$B$8:$G$19,$B$17,FALSE))</f>
      </c>
      <c r="BM28" s="209">
        <f t="shared" si="27"/>
        <v>0</v>
      </c>
      <c r="BN28" s="223">
        <f>IF(BN14=0,"",VLOOKUP(BN14,Result!$B$8:$G$19,$B$17,FALSE))</f>
      </c>
      <c r="BO28" s="382">
        <f>IF(BO14=0,"",VLOOKUP(BO14,Result!$B$8:$G$19,$B$17,FALSE))</f>
      </c>
      <c r="BP28" s="209">
        <f t="shared" si="28"/>
        <v>0</v>
      </c>
      <c r="BQ28" s="223">
        <f>IF(BQ14=0,"",VLOOKUP(BQ14,Result!$B$8:$G$19,$B$17,FALSE))</f>
      </c>
    </row>
    <row r="29" spans="3:69" s="91" customFormat="1" ht="20.25" customHeight="1">
      <c r="C29" s="222"/>
      <c r="D29" s="162">
        <f>IF(D15=0,"",VLOOKUP(D15,Result!$B$8:$G$19,$B$17,FALSE))</f>
      </c>
      <c r="E29" s="163">
        <f t="shared" si="7"/>
        <v>0</v>
      </c>
      <c r="F29" s="164">
        <f>IF(F15=0,"",VLOOKUP(F15,Result!$B$8:$G$19,$B$17,FALSE))</f>
      </c>
      <c r="G29" s="162">
        <f>IF(G15=0,"",VLOOKUP(G15,Result!$B$8:$G$19,$B$17,FALSE))</f>
      </c>
      <c r="H29" s="163">
        <f t="shared" si="8"/>
        <v>0</v>
      </c>
      <c r="I29" s="164">
        <f>IF(I15=0,"",VLOOKUP(I15,Result!$B$8:$G$19,$B$17,FALSE))</f>
      </c>
      <c r="J29" s="162">
        <f>IF(J15=0,"",VLOOKUP(J15,Result!$B$8:$G$19,$B$17,FALSE))</f>
      </c>
      <c r="K29" s="163">
        <f t="shared" si="9"/>
        <v>0</v>
      </c>
      <c r="L29" s="164">
        <f>IF(L15=0,"",VLOOKUP(L15,Result!$B$8:$G$19,$B$17,FALSE))</f>
      </c>
      <c r="M29" s="162">
        <f>IF(M15=0,"",VLOOKUP(M15,Result!$B$8:$G$19,$B$17,FALSE))</f>
      </c>
      <c r="N29" s="163">
        <f t="shared" si="10"/>
        <v>0</v>
      </c>
      <c r="O29" s="164">
        <f>IF(O15=0,"",VLOOKUP(O15,Result!$B$8:$G$19,$B$17,FALSE))</f>
      </c>
      <c r="P29" s="162">
        <f>IF(P15=0,"",VLOOKUP(P15,Result!$B$8:$G$19,$B$17,FALSE))</f>
      </c>
      <c r="Q29" s="163">
        <f t="shared" si="11"/>
        <v>0</v>
      </c>
      <c r="R29" s="164">
        <f>IF(R15=0,"",VLOOKUP(R15,Result!$B$8:$G$19,$B$17,FALSE))</f>
      </c>
      <c r="S29" s="162">
        <f>IF(S15=0,"",VLOOKUP(S15,Result!$B$8:$G$19,$B$17,FALSE))</f>
      </c>
      <c r="T29" s="163">
        <f t="shared" si="12"/>
        <v>0</v>
      </c>
      <c r="U29" s="164">
        <f>IF(U15=0,"",VLOOKUP(U15,Result!$B$8:$G$19,$B$17,FALSE))</f>
      </c>
      <c r="V29" s="162">
        <f>IF(V15=0,"",VLOOKUP(V15,Result!$B$8:$G$19,$B$17,FALSE))</f>
      </c>
      <c r="W29" s="163">
        <f t="shared" si="13"/>
        <v>0</v>
      </c>
      <c r="X29" s="164">
        <f>IF(X15=0,"",VLOOKUP(X15,Result!$B$8:$G$19,$B$17,FALSE))</f>
      </c>
      <c r="Y29" s="162">
        <f>IF(Y15=0,"",VLOOKUP(Y15,Result!$B$8:$G$19,$B$17,FALSE))</f>
      </c>
      <c r="Z29" s="163">
        <f t="shared" si="14"/>
        <v>0</v>
      </c>
      <c r="AA29" s="164">
        <f>IF(AA15=0,"",VLOOKUP(AA15,Result!$B$8:$G$19,$B$17,FALSE))</f>
      </c>
      <c r="AB29" s="162">
        <f>IF(AB15=0,"",VLOOKUP(AB15,Result!$B$8:$G$19,$B$17,FALSE))</f>
      </c>
      <c r="AC29" s="163">
        <f t="shared" si="15"/>
        <v>0</v>
      </c>
      <c r="AD29" s="164">
        <f>IF(AD15=0,"",VLOOKUP(AD15,Result!$B$8:$G$19,$B$17,FALSE))</f>
      </c>
      <c r="AE29" s="162">
        <f>IF(AE15=0,"",VLOOKUP(AE15,Result!$B$8:$G$19,$B$17,FALSE))</f>
      </c>
      <c r="AF29" s="163">
        <f t="shared" si="16"/>
        <v>0</v>
      </c>
      <c r="AG29" s="164">
        <f>IF(AG15=0,"",VLOOKUP(AG15,Result!$B$8:$G$19,$B$17,FALSE))</f>
      </c>
      <c r="AH29" s="162">
        <f>IF(AH15=0,"",VLOOKUP(AH15,Result!$B$8:$G$19,$B$17,FALSE))</f>
      </c>
      <c r="AI29" s="163">
        <f t="shared" si="17"/>
        <v>0</v>
      </c>
      <c r="AJ29" s="164">
        <f>IF(AJ15=0,"",VLOOKUP(AJ15,Result!$B$8:$G$19,$B$17,FALSE))</f>
      </c>
      <c r="AK29" s="162">
        <f>IF(AK15=0,"",VLOOKUP(AK15,Result!$B$8:$G$19,$B$17,FALSE))</f>
      </c>
      <c r="AL29" s="163">
        <f t="shared" si="18"/>
        <v>0</v>
      </c>
      <c r="AM29" s="164">
        <f>IF(AM15=0,"",VLOOKUP(AM15,Result!$B$8:$G$19,$B$17,FALSE))</f>
      </c>
      <c r="AN29" s="162">
        <f>IF(AN15=0,"",VLOOKUP(AN15,Result!$B$8:$G$19,$B$17,FALSE))</f>
      </c>
      <c r="AO29" s="163">
        <f t="shared" si="19"/>
        <v>0</v>
      </c>
      <c r="AP29" s="164">
        <f>IF(AP15=0,"",VLOOKUP(AP15,Result!$B$8:$G$19,$B$17,FALSE))</f>
      </c>
      <c r="AQ29" s="162">
        <f>IF(AQ15=0,"",VLOOKUP(AQ15,Result!$B$8:$G$19,$B$17,FALSE))</f>
      </c>
      <c r="AR29" s="163">
        <f t="shared" si="20"/>
        <v>0</v>
      </c>
      <c r="AS29" s="164">
        <f>IF(AS15=0,"",VLOOKUP(AS15,Result!$B$8:$G$19,$B$17,FALSE))</f>
      </c>
      <c r="AT29" s="162">
        <f>IF(AT15=0,"",VLOOKUP(AT15,Result!$B$8:$G$19,$B$17,FALSE))</f>
      </c>
      <c r="AU29" s="163">
        <f t="shared" si="21"/>
        <v>0</v>
      </c>
      <c r="AV29" s="164">
        <f>IF(AV15=0,"",VLOOKUP(AV15,Result!$B$8:$G$19,$B$17,FALSE))</f>
      </c>
      <c r="AW29" s="162">
        <f>IF(AW15=0,"",VLOOKUP(AW15,Result!$B$8:$G$19,$B$17,FALSE))</f>
      </c>
      <c r="AX29" s="163">
        <f t="shared" si="22"/>
        <v>0</v>
      </c>
      <c r="AY29" s="164">
        <f>IF(AY15=0,"",VLOOKUP(AY15,Result!$B$8:$G$19,$B$17,FALSE))</f>
      </c>
      <c r="AZ29" s="162">
        <f>IF(AZ15=0,"",VLOOKUP(AZ15,Result!$B$8:$G$19,$B$17,FALSE))</f>
      </c>
      <c r="BA29" s="163">
        <f t="shared" si="23"/>
        <v>0</v>
      </c>
      <c r="BB29" s="164">
        <f>IF(BB15=0,"",VLOOKUP(BB15,Result!$B$8:$G$19,$B$17,FALSE))</f>
      </c>
      <c r="BC29" s="162">
        <f>IF(BC15=0,"",VLOOKUP(BC15,Result!$B$8:$G$19,$B$17,FALSE))</f>
      </c>
      <c r="BD29" s="163">
        <f t="shared" si="24"/>
        <v>0</v>
      </c>
      <c r="BE29" s="164">
        <f>IF(BE15=0,"",VLOOKUP(BE15,Result!$B$8:$G$19,$B$17,FALSE))</f>
      </c>
      <c r="BF29" s="162">
        <f>IF(BF15=0,"",VLOOKUP(BF15,Result!$B$8:$G$19,$B$17,FALSE))</f>
      </c>
      <c r="BG29" s="163">
        <f t="shared" si="25"/>
        <v>0</v>
      </c>
      <c r="BH29" s="164">
        <f>IF(BH15=0,"",VLOOKUP(BH15,Result!$B$8:$G$19,$B$17,FALSE))</f>
      </c>
      <c r="BI29" s="162">
        <f>IF(BI15=0,"",VLOOKUP(BI15,Result!$B$8:$G$19,$B$17,FALSE))</f>
      </c>
      <c r="BJ29" s="163">
        <f t="shared" si="26"/>
        <v>0</v>
      </c>
      <c r="BK29" s="164">
        <f>IF(BK15=0,"",VLOOKUP(BK15,Result!$B$8:$G$19,$B$17,FALSE))</f>
      </c>
      <c r="BL29" s="162">
        <f>IF(BL15=0,"",VLOOKUP(BL15,Result!$B$8:$G$19,$B$17,FALSE))</f>
      </c>
      <c r="BM29" s="163">
        <f t="shared" si="27"/>
        <v>0</v>
      </c>
      <c r="BN29" s="164">
        <f>IF(BN15=0,"",VLOOKUP(BN15,Result!$B$8:$G$19,$B$17,FALSE))</f>
      </c>
      <c r="BO29" s="162">
        <f>IF(BO15=0,"",VLOOKUP(BO15,Result!$B$8:$G$19,$B$17,FALSE))</f>
      </c>
      <c r="BP29" s="163">
        <f t="shared" si="28"/>
        <v>0</v>
      </c>
      <c r="BQ29" s="164">
        <f>IF(BQ15=0,"",VLOOKUP(BQ15,Result!$B$8:$G$19,$B$17,FALSE))</f>
      </c>
    </row>
    <row r="30" spans="4:69" s="91" customFormat="1" ht="20.25" customHeight="1"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</row>
    <row r="31" spans="3:69" ht="20.25" customHeight="1">
      <c r="C31" s="225" t="s">
        <v>92</v>
      </c>
      <c r="D31" s="226" t="s">
        <v>26</v>
      </c>
      <c r="E31" s="227">
        <v>1</v>
      </c>
      <c r="F31" s="228" t="s">
        <v>27</v>
      </c>
      <c r="G31" s="201" t="s">
        <v>26</v>
      </c>
      <c r="H31" s="119">
        <f>E31+1</f>
        <v>2</v>
      </c>
      <c r="I31" s="120" t="s">
        <v>27</v>
      </c>
      <c r="J31" s="118" t="s">
        <v>26</v>
      </c>
      <c r="K31" s="119">
        <f>H31+1</f>
        <v>3</v>
      </c>
      <c r="L31" s="120" t="s">
        <v>27</v>
      </c>
      <c r="M31" s="118" t="s">
        <v>26</v>
      </c>
      <c r="N31" s="119">
        <f>K31+1</f>
        <v>4</v>
      </c>
      <c r="O31" s="120" t="s">
        <v>27</v>
      </c>
      <c r="P31" s="118" t="s">
        <v>26</v>
      </c>
      <c r="Q31" s="119">
        <f>N31+1</f>
        <v>5</v>
      </c>
      <c r="R31" s="120" t="s">
        <v>27</v>
      </c>
      <c r="S31" s="118" t="s">
        <v>26</v>
      </c>
      <c r="T31" s="119">
        <f>Q31+1</f>
        <v>6</v>
      </c>
      <c r="U31" s="120" t="s">
        <v>27</v>
      </c>
      <c r="V31" s="118" t="s">
        <v>26</v>
      </c>
      <c r="W31" s="119">
        <f>T31+1</f>
        <v>7</v>
      </c>
      <c r="X31" s="120" t="s">
        <v>27</v>
      </c>
      <c r="Y31" s="118" t="s">
        <v>26</v>
      </c>
      <c r="Z31" s="119">
        <f>W31+1</f>
        <v>8</v>
      </c>
      <c r="AA31" s="120" t="s">
        <v>27</v>
      </c>
      <c r="AB31" s="118" t="s">
        <v>26</v>
      </c>
      <c r="AC31" s="119">
        <f>Z31+1</f>
        <v>9</v>
      </c>
      <c r="AD31" s="120" t="s">
        <v>27</v>
      </c>
      <c r="AE31" s="118" t="s">
        <v>26</v>
      </c>
      <c r="AF31" s="119">
        <f>AC31+1</f>
        <v>10</v>
      </c>
      <c r="AG31" s="120" t="s">
        <v>27</v>
      </c>
      <c r="AH31" s="118" t="s">
        <v>26</v>
      </c>
      <c r="AI31" s="119">
        <f>AF31+1</f>
        <v>11</v>
      </c>
      <c r="AJ31" s="120" t="s">
        <v>27</v>
      </c>
      <c r="AK31" s="118" t="s">
        <v>26</v>
      </c>
      <c r="AL31" s="119">
        <f>AI31+1</f>
        <v>12</v>
      </c>
      <c r="AM31" s="120" t="s">
        <v>27</v>
      </c>
      <c r="AN31" s="118" t="s">
        <v>26</v>
      </c>
      <c r="AO31" s="119">
        <f>AL31+1</f>
        <v>13</v>
      </c>
      <c r="AP31" s="120" t="s">
        <v>27</v>
      </c>
      <c r="AQ31" s="118" t="s">
        <v>26</v>
      </c>
      <c r="AR31" s="119">
        <f>AO31+1</f>
        <v>14</v>
      </c>
      <c r="AS31" s="120" t="s">
        <v>27</v>
      </c>
      <c r="AT31" s="118" t="s">
        <v>26</v>
      </c>
      <c r="AU31" s="119">
        <f>AR31+1</f>
        <v>15</v>
      </c>
      <c r="AV31" s="120" t="s">
        <v>27</v>
      </c>
      <c r="AW31" s="118" t="s">
        <v>26</v>
      </c>
      <c r="AX31" s="119">
        <f>AU31+1</f>
        <v>16</v>
      </c>
      <c r="AY31" s="120" t="s">
        <v>27</v>
      </c>
      <c r="AZ31" s="118" t="s">
        <v>26</v>
      </c>
      <c r="BA31" s="119">
        <f>AX31+1</f>
        <v>17</v>
      </c>
      <c r="BB31" s="120" t="s">
        <v>27</v>
      </c>
      <c r="BC31" s="118" t="s">
        <v>26</v>
      </c>
      <c r="BD31" s="119">
        <f>BA31+1</f>
        <v>18</v>
      </c>
      <c r="BE31" s="120" t="s">
        <v>27</v>
      </c>
      <c r="BF31" s="118" t="s">
        <v>26</v>
      </c>
      <c r="BG31" s="119">
        <f>BD31+1</f>
        <v>19</v>
      </c>
      <c r="BH31" s="120" t="s">
        <v>27</v>
      </c>
      <c r="BI31" s="118" t="s">
        <v>26</v>
      </c>
      <c r="BJ31" s="119">
        <f>BG31+1</f>
        <v>20</v>
      </c>
      <c r="BK31" s="120" t="s">
        <v>27</v>
      </c>
      <c r="BL31" s="118" t="s">
        <v>26</v>
      </c>
      <c r="BM31" s="119">
        <f>BJ31+1</f>
        <v>21</v>
      </c>
      <c r="BN31" s="120" t="s">
        <v>27</v>
      </c>
      <c r="BO31" s="118" t="s">
        <v>26</v>
      </c>
      <c r="BP31" s="119">
        <f>BM31+1</f>
        <v>22</v>
      </c>
      <c r="BQ31" s="120" t="s">
        <v>27</v>
      </c>
    </row>
    <row r="32" spans="3:69" s="91" customFormat="1" ht="20.25" customHeight="1">
      <c r="C32" s="224">
        <v>1</v>
      </c>
      <c r="D32" s="112" t="str">
        <f>CONCATENATE(D18," - ",F18)</f>
        <v>日本大 - 慶応大</v>
      </c>
      <c r="E32" s="113"/>
      <c r="F32" s="223" t="str">
        <f>CONCATENATE(F18," - ",D18)</f>
        <v>慶応大 - 日本大</v>
      </c>
      <c r="G32" s="112" t="str">
        <f>CONCATENATE(G18," - ",I18)</f>
        <v>慶応大 - 同志社</v>
      </c>
      <c r="H32" s="113"/>
      <c r="I32" s="223" t="str">
        <f>CONCATENATE(I18," - ",G18)</f>
        <v>同志社 - 慶応大</v>
      </c>
      <c r="J32" s="112" t="str">
        <f>CONCATENATE(J18," - ",L18)</f>
        <v>日本大 - 早稲田</v>
      </c>
      <c r="K32" s="113"/>
      <c r="L32" s="223" t="str">
        <f>CONCATENATE(L18," - ",J18)</f>
        <v>早稲田 - 日本大</v>
      </c>
      <c r="M32" s="112" t="str">
        <f>CONCATENATE(M18," - ",O18)</f>
        <v>日経大 - 日本大</v>
      </c>
      <c r="N32" s="113"/>
      <c r="O32" s="223" t="str">
        <f>CONCATENATE(O18," - ",M18)</f>
        <v>日本大 - 日経大</v>
      </c>
      <c r="P32" s="112" t="str">
        <f>CONCATENATE(P18," - ",R18)</f>
        <v>金沢大 - 日経大</v>
      </c>
      <c r="Q32" s="113"/>
      <c r="R32" s="223" t="str">
        <f>CONCATENATE(R18," - ",P18)</f>
        <v>日経大 - 金沢大</v>
      </c>
      <c r="S32" s="112" t="str">
        <f>CONCATENATE(S18," - ",U18)</f>
        <v>同志社 - 日経大</v>
      </c>
      <c r="T32" s="113"/>
      <c r="U32" s="223" t="str">
        <f>CONCATENATE(U18," - ",S18)</f>
        <v>日経大 - 同志社</v>
      </c>
      <c r="V32" s="112" t="str">
        <f>CONCATENATE(V18," - ",X18)</f>
        <v>関西学 - 東京大</v>
      </c>
      <c r="W32" s="113"/>
      <c r="X32" s="223" t="str">
        <f>CONCATENATE(X18," - ",V18)</f>
        <v>東京大 - 関西学</v>
      </c>
      <c r="Y32" s="112" t="str">
        <f>CONCATENATE(Y18," - ",AA18)</f>
        <v>同志社 - 関西学</v>
      </c>
      <c r="Z32" s="113"/>
      <c r="AA32" s="223" t="str">
        <f>CONCATENATE(AA18," - ",Y18)</f>
        <v>関西学 - 同志社</v>
      </c>
      <c r="AB32" s="112" t="str">
        <f>CONCATENATE(AB18," - ",AD18)</f>
        <v>同志社 - 吉田ST</v>
      </c>
      <c r="AC32" s="113"/>
      <c r="AD32" s="223" t="str">
        <f>CONCATENATE(AD18," - ",AB18)</f>
        <v>吉田ST - 同志社</v>
      </c>
      <c r="AE32" s="112" t="str">
        <f>CONCATENATE(AE18," - ",AG18)</f>
        <v>吉田ST - 早稲田</v>
      </c>
      <c r="AF32" s="113"/>
      <c r="AG32" s="223" t="str">
        <f>CONCATENATE(AG18," - ",AE18)</f>
        <v>早稲田 - 吉田ST</v>
      </c>
      <c r="AH32" s="112" t="str">
        <f>CONCATENATE(AH18," - ",AJ18)</f>
        <v>吉田ST - 日本大</v>
      </c>
      <c r="AI32" s="113"/>
      <c r="AJ32" s="223" t="str">
        <f>CONCATENATE(AJ18," - ",AH18)</f>
        <v>日本大 - 吉田ST</v>
      </c>
      <c r="AK32" s="112" t="str">
        <f>CONCATENATE(AK18," - ",AM18)</f>
        <v>日経大 - 吉田ST</v>
      </c>
      <c r="AL32" s="113"/>
      <c r="AM32" s="223" t="str">
        <f>CONCATENATE(AM18," - ",AK18)</f>
        <v>吉田ST - 日経大</v>
      </c>
      <c r="AN32" s="112" t="str">
        <f>CONCATENATE(AN18," - ",AP18)</f>
        <v> - </v>
      </c>
      <c r="AO32" s="113"/>
      <c r="AP32" s="223" t="str">
        <f>CONCATENATE(AP18," - ",AN18)</f>
        <v> - </v>
      </c>
      <c r="AQ32" s="112" t="str">
        <f>CONCATENATE(AQ18," - ",AS18)</f>
        <v> - </v>
      </c>
      <c r="AR32" s="113"/>
      <c r="AS32" s="223" t="str">
        <f>CONCATENATE(AS18," - ",AQ18)</f>
        <v> - </v>
      </c>
      <c r="AT32" s="112" t="str">
        <f>CONCATENATE(AT18," - ",AV18)</f>
        <v> - </v>
      </c>
      <c r="AU32" s="113"/>
      <c r="AV32" s="223" t="str">
        <f>CONCATENATE(AV18," - ",AT18)</f>
        <v> - </v>
      </c>
      <c r="AW32" s="112" t="str">
        <f>CONCATENATE(AW18," - ",AY18)</f>
        <v> - </v>
      </c>
      <c r="AX32" s="113"/>
      <c r="AY32" s="223" t="str">
        <f>CONCATENATE(AY18," - ",AW18)</f>
        <v> - </v>
      </c>
      <c r="AZ32" s="112" t="str">
        <f>CONCATENATE(AZ18," - ",BB18)</f>
        <v> - </v>
      </c>
      <c r="BA32" s="113"/>
      <c r="BB32" s="223" t="str">
        <f>CONCATENATE(BB18," - ",AZ18)</f>
        <v> - </v>
      </c>
      <c r="BC32" s="112" t="str">
        <f>CONCATENATE(BC18," - ",BE18)</f>
        <v> - </v>
      </c>
      <c r="BD32" s="113"/>
      <c r="BE32" s="223" t="str">
        <f>CONCATENATE(BE18," - ",BC18)</f>
        <v> - </v>
      </c>
      <c r="BF32" s="112" t="str">
        <f>CONCATENATE(BF18," - ",BH18)</f>
        <v> - </v>
      </c>
      <c r="BG32" s="113"/>
      <c r="BH32" s="223" t="str">
        <f>CONCATENATE(BH18," - ",BF18)</f>
        <v> - </v>
      </c>
      <c r="BI32" s="112" t="str">
        <f>CONCATENATE(BI18," - ",BK18)</f>
        <v> - </v>
      </c>
      <c r="BJ32" s="113"/>
      <c r="BK32" s="223" t="str">
        <f>CONCATENATE(BK18," - ",BI18)</f>
        <v> - </v>
      </c>
      <c r="BL32" s="112" t="str">
        <f>CONCATENATE(BL18," - ",BN18)</f>
        <v> - </v>
      </c>
      <c r="BM32" s="113"/>
      <c r="BN32" s="223" t="str">
        <f>CONCATENATE(BN18," - ",BL18)</f>
        <v> - </v>
      </c>
      <c r="BO32" s="112" t="str">
        <f>CONCATENATE(BO18," - ",BQ18)</f>
        <v> - </v>
      </c>
      <c r="BP32" s="113"/>
      <c r="BQ32" s="223" t="str">
        <f>CONCATENATE(BQ18," - ",BO18)</f>
        <v> - </v>
      </c>
    </row>
    <row r="33" spans="3:69" s="91" customFormat="1" ht="20.25" customHeight="1">
      <c r="C33" s="123"/>
      <c r="D33" s="162">
        <f>D19</f>
        <v>0</v>
      </c>
      <c r="E33" s="163">
        <f>E19</f>
        <v>0</v>
      </c>
      <c r="F33" s="164">
        <f>F19</f>
        <v>0</v>
      </c>
      <c r="G33" s="162">
        <f>G19</f>
        <v>0</v>
      </c>
      <c r="H33" s="163">
        <f aca="true" t="shared" si="29" ref="H33:BQ33">H19</f>
        <v>0</v>
      </c>
      <c r="I33" s="164">
        <f t="shared" si="29"/>
        <v>0</v>
      </c>
      <c r="J33" s="162">
        <f t="shared" si="29"/>
        <v>0</v>
      </c>
      <c r="K33" s="163">
        <f t="shared" si="29"/>
        <v>0</v>
      </c>
      <c r="L33" s="164">
        <f t="shared" si="29"/>
        <v>0</v>
      </c>
      <c r="M33" s="162">
        <f t="shared" si="29"/>
        <v>0</v>
      </c>
      <c r="N33" s="163">
        <f t="shared" si="29"/>
        <v>0</v>
      </c>
      <c r="O33" s="164">
        <f t="shared" si="29"/>
        <v>0</v>
      </c>
      <c r="P33" s="162">
        <f t="shared" si="29"/>
        <v>0</v>
      </c>
      <c r="Q33" s="163">
        <f t="shared" si="29"/>
        <v>0</v>
      </c>
      <c r="R33" s="164">
        <f t="shared" si="29"/>
        <v>0</v>
      </c>
      <c r="S33" s="162">
        <f t="shared" si="29"/>
        <v>0</v>
      </c>
      <c r="T33" s="163">
        <f t="shared" si="29"/>
        <v>0</v>
      </c>
      <c r="U33" s="164">
        <f t="shared" si="29"/>
        <v>0</v>
      </c>
      <c r="V33" s="162">
        <f t="shared" si="29"/>
        <v>0</v>
      </c>
      <c r="W33" s="163">
        <f t="shared" si="29"/>
        <v>0</v>
      </c>
      <c r="X33" s="164">
        <f t="shared" si="29"/>
        <v>0</v>
      </c>
      <c r="Y33" s="162">
        <f t="shared" si="29"/>
        <v>0</v>
      </c>
      <c r="Z33" s="163">
        <f t="shared" si="29"/>
        <v>0</v>
      </c>
      <c r="AA33" s="164">
        <f t="shared" si="29"/>
        <v>0</v>
      </c>
      <c r="AB33" s="162">
        <f t="shared" si="29"/>
        <v>0</v>
      </c>
      <c r="AC33" s="163">
        <f t="shared" si="29"/>
        <v>0</v>
      </c>
      <c r="AD33" s="164">
        <f t="shared" si="29"/>
        <v>0</v>
      </c>
      <c r="AE33" s="162">
        <f t="shared" si="29"/>
        <v>0</v>
      </c>
      <c r="AF33" s="163">
        <f t="shared" si="29"/>
        <v>0</v>
      </c>
      <c r="AG33" s="164">
        <f t="shared" si="29"/>
        <v>0</v>
      </c>
      <c r="AH33" s="162">
        <f t="shared" si="29"/>
        <v>0</v>
      </c>
      <c r="AI33" s="163">
        <f t="shared" si="29"/>
        <v>0</v>
      </c>
      <c r="AJ33" s="164">
        <f t="shared" si="29"/>
        <v>0</v>
      </c>
      <c r="AK33" s="162">
        <f t="shared" si="29"/>
        <v>0</v>
      </c>
      <c r="AL33" s="163">
        <f t="shared" si="29"/>
        <v>0</v>
      </c>
      <c r="AM33" s="164">
        <f t="shared" si="29"/>
        <v>0</v>
      </c>
      <c r="AN33" s="162">
        <f t="shared" si="29"/>
        <v>0</v>
      </c>
      <c r="AO33" s="163">
        <f t="shared" si="29"/>
        <v>0</v>
      </c>
      <c r="AP33" s="164">
        <f t="shared" si="29"/>
        <v>0</v>
      </c>
      <c r="AQ33" s="162">
        <f t="shared" si="29"/>
        <v>0</v>
      </c>
      <c r="AR33" s="163">
        <f t="shared" si="29"/>
        <v>0</v>
      </c>
      <c r="AS33" s="164">
        <f t="shared" si="29"/>
        <v>0</v>
      </c>
      <c r="AT33" s="162">
        <f t="shared" si="29"/>
        <v>0</v>
      </c>
      <c r="AU33" s="163">
        <f t="shared" si="29"/>
        <v>0</v>
      </c>
      <c r="AV33" s="164">
        <f t="shared" si="29"/>
        <v>0</v>
      </c>
      <c r="AW33" s="162">
        <f t="shared" si="29"/>
        <v>0</v>
      </c>
      <c r="AX33" s="163">
        <f t="shared" si="29"/>
        <v>0</v>
      </c>
      <c r="AY33" s="164">
        <f t="shared" si="29"/>
        <v>0</v>
      </c>
      <c r="AZ33" s="162">
        <f t="shared" si="29"/>
        <v>0</v>
      </c>
      <c r="BA33" s="163">
        <f t="shared" si="29"/>
        <v>0</v>
      </c>
      <c r="BB33" s="164">
        <f t="shared" si="29"/>
        <v>0</v>
      </c>
      <c r="BC33" s="162">
        <f t="shared" si="29"/>
        <v>0</v>
      </c>
      <c r="BD33" s="163">
        <f t="shared" si="29"/>
        <v>0</v>
      </c>
      <c r="BE33" s="164">
        <f t="shared" si="29"/>
        <v>0</v>
      </c>
      <c r="BF33" s="162">
        <f t="shared" si="29"/>
        <v>0</v>
      </c>
      <c r="BG33" s="163">
        <f t="shared" si="29"/>
        <v>0</v>
      </c>
      <c r="BH33" s="164">
        <f t="shared" si="29"/>
        <v>0</v>
      </c>
      <c r="BI33" s="162">
        <f t="shared" si="29"/>
        <v>0</v>
      </c>
      <c r="BJ33" s="163">
        <f t="shared" si="29"/>
        <v>0</v>
      </c>
      <c r="BK33" s="164">
        <f t="shared" si="29"/>
        <v>0</v>
      </c>
      <c r="BL33" s="162">
        <f t="shared" si="29"/>
        <v>0</v>
      </c>
      <c r="BM33" s="163">
        <f t="shared" si="29"/>
        <v>0</v>
      </c>
      <c r="BN33" s="164">
        <f t="shared" si="29"/>
        <v>0</v>
      </c>
      <c r="BO33" s="162">
        <f t="shared" si="29"/>
        <v>0</v>
      </c>
      <c r="BP33" s="163">
        <f t="shared" si="29"/>
        <v>0</v>
      </c>
      <c r="BQ33" s="164">
        <f t="shared" si="29"/>
        <v>0</v>
      </c>
    </row>
    <row r="34" spans="3:69" s="91" customFormat="1" ht="20.25" customHeight="1">
      <c r="C34" s="122">
        <v>2</v>
      </c>
      <c r="D34" s="112" t="str">
        <f>CONCATENATE(D20," - ",F20)</f>
        <v>早稲田 - 同志社</v>
      </c>
      <c r="E34" s="113"/>
      <c r="F34" s="223" t="str">
        <f>CONCATENATE(F20," - ",D20)</f>
        <v>同志社 - 早稲田</v>
      </c>
      <c r="G34" s="112" t="str">
        <f>CONCATENATE(G20," - ",I20)</f>
        <v>東京大 - 日本大</v>
      </c>
      <c r="H34" s="113"/>
      <c r="I34" s="223" t="str">
        <f>CONCATENATE(I20," - ",G20)</f>
        <v>日本大 - 東京大</v>
      </c>
      <c r="J34" s="112" t="str">
        <f>CONCATENATE(J20," - ",L20)</f>
        <v>日経大 - 関西学</v>
      </c>
      <c r="K34" s="113"/>
      <c r="L34" s="223" t="str">
        <f>CONCATENATE(L20," - ",J20)</f>
        <v>関西学 - 日経大</v>
      </c>
      <c r="M34" s="112" t="str">
        <f>CONCATENATE(M20," - ",O20)</f>
        <v>吉田ST - 関西学</v>
      </c>
      <c r="N34" s="113"/>
      <c r="O34" s="223" t="str">
        <f>CONCATENATE(O20," - ",M20)</f>
        <v>関西学 - 吉田ST</v>
      </c>
      <c r="P34" s="112" t="str">
        <f>CONCATENATE(P20," - ",R20)</f>
        <v>同志社 - 東京大</v>
      </c>
      <c r="Q34" s="113"/>
      <c r="R34" s="223" t="str">
        <f>CONCATENATE(R20," - ",P20)</f>
        <v>東京大 - 同志社</v>
      </c>
      <c r="S34" s="112" t="str">
        <f>CONCATENATE(S20," - ",U20)</f>
        <v>東京大 - 早稲田</v>
      </c>
      <c r="T34" s="113"/>
      <c r="U34" s="223" t="str">
        <f>CONCATENATE(U20," - ",S20)</f>
        <v>早稲田 - 東京大</v>
      </c>
      <c r="V34" s="112" t="str">
        <f>CONCATENATE(V20," - ",X20)</f>
        <v>金沢大 - 同志社</v>
      </c>
      <c r="W34" s="113"/>
      <c r="X34" s="223" t="str">
        <f>CONCATENATE(X20," - ",V20)</f>
        <v>同志社 - 金沢大</v>
      </c>
      <c r="Y34" s="112" t="str">
        <f>CONCATENATE(Y20," - ",AA20)</f>
        <v>金沢大 - 慶応大</v>
      </c>
      <c r="Z34" s="113"/>
      <c r="AA34" s="223" t="str">
        <f>CONCATENATE(AA20," - ",Y20)</f>
        <v>慶応大 - 金沢大</v>
      </c>
      <c r="AB34" s="112" t="str">
        <f>CONCATENATE(AB20," - ",AD20)</f>
        <v>早稲田 - 慶応大</v>
      </c>
      <c r="AC34" s="113"/>
      <c r="AD34" s="223" t="str">
        <f>CONCATENATE(AD20," - ",AB20)</f>
        <v>慶応大 - 早稲田</v>
      </c>
      <c r="AE34" s="112" t="str">
        <f>CONCATENATE(AE20," - ",AG20)</f>
        <v>日本大 - 同志社</v>
      </c>
      <c r="AF34" s="113"/>
      <c r="AG34" s="223" t="str">
        <f>CONCATENATE(AG20," - ",AE20)</f>
        <v>同志社 - 日本大</v>
      </c>
      <c r="AH34" s="112" t="str">
        <f>CONCATENATE(AH20," - ",AJ20)</f>
        <v>慶応大 - 日経大</v>
      </c>
      <c r="AI34" s="113"/>
      <c r="AJ34" s="223" t="str">
        <f>CONCATENATE(AJ20," - ",AH20)</f>
        <v>日経大 - 慶応大</v>
      </c>
      <c r="AK34" s="112" t="str">
        <f>CONCATENATE(AK20," - ",AM20)</f>
        <v>日本大 - 金沢大</v>
      </c>
      <c r="AL34" s="113"/>
      <c r="AM34" s="223" t="str">
        <f>CONCATENATE(AM20," - ",AK20)</f>
        <v>金沢大 - 日本大</v>
      </c>
      <c r="AN34" s="112" t="str">
        <f>CONCATENATE(AN20," - ",AP20)</f>
        <v> - </v>
      </c>
      <c r="AO34" s="113"/>
      <c r="AP34" s="223" t="str">
        <f>CONCATENATE(AP20," - ",AN20)</f>
        <v> - </v>
      </c>
      <c r="AQ34" s="112" t="str">
        <f>CONCATENATE(AQ20," - ",AS20)</f>
        <v> - </v>
      </c>
      <c r="AR34" s="113"/>
      <c r="AS34" s="223" t="str">
        <f>CONCATENATE(AS20," - ",AQ20)</f>
        <v> - </v>
      </c>
      <c r="AT34" s="112" t="str">
        <f>CONCATENATE(AT20," - ",AV20)</f>
        <v> - </v>
      </c>
      <c r="AU34" s="113"/>
      <c r="AV34" s="223" t="str">
        <f>CONCATENATE(AV20," - ",AT20)</f>
        <v> - </v>
      </c>
      <c r="AW34" s="112" t="str">
        <f>CONCATENATE(AW20," - ",AY20)</f>
        <v> - </v>
      </c>
      <c r="AX34" s="113"/>
      <c r="AY34" s="223" t="str">
        <f>CONCATENATE(AY20," - ",AW20)</f>
        <v> - </v>
      </c>
      <c r="AZ34" s="112" t="str">
        <f>CONCATENATE(AZ20," - ",BB20)</f>
        <v> - </v>
      </c>
      <c r="BA34" s="113"/>
      <c r="BB34" s="223" t="str">
        <f>CONCATENATE(BB20," - ",AZ20)</f>
        <v> - </v>
      </c>
      <c r="BC34" s="112" t="str">
        <f>CONCATENATE(BC20," - ",BE20)</f>
        <v> - </v>
      </c>
      <c r="BD34" s="113"/>
      <c r="BE34" s="223" t="str">
        <f>CONCATENATE(BE20," - ",BC20)</f>
        <v> - </v>
      </c>
      <c r="BF34" s="112" t="str">
        <f>CONCATENATE(BF20," - ",BH20)</f>
        <v> - </v>
      </c>
      <c r="BG34" s="113"/>
      <c r="BH34" s="223" t="str">
        <f>CONCATENATE(BH20," - ",BF20)</f>
        <v> - </v>
      </c>
      <c r="BI34" s="112" t="str">
        <f>CONCATENATE(BI20," - ",BK20)</f>
        <v> - </v>
      </c>
      <c r="BJ34" s="113"/>
      <c r="BK34" s="223" t="str">
        <f>CONCATENATE(BK20," - ",BI20)</f>
        <v> - </v>
      </c>
      <c r="BL34" s="112" t="str">
        <f>CONCATENATE(BL20," - ",BN20)</f>
        <v> - </v>
      </c>
      <c r="BM34" s="113"/>
      <c r="BN34" s="223" t="str">
        <f>CONCATENATE(BN20," - ",BL20)</f>
        <v> - </v>
      </c>
      <c r="BO34" s="112" t="str">
        <f>CONCATENATE(BO20," - ",BQ20)</f>
        <v> - </v>
      </c>
      <c r="BP34" s="113"/>
      <c r="BQ34" s="223" t="str">
        <f>CONCATENATE(BQ20," - ",BO20)</f>
        <v> - </v>
      </c>
    </row>
    <row r="35" spans="3:69" s="91" customFormat="1" ht="20.25" customHeight="1">
      <c r="C35" s="123"/>
      <c r="D35" s="162">
        <f>D21</f>
        <v>0</v>
      </c>
      <c r="E35" s="163">
        <f>E21</f>
        <v>0</v>
      </c>
      <c r="F35" s="164">
        <f>F21</f>
        <v>0</v>
      </c>
      <c r="G35" s="162">
        <f aca="true" t="shared" si="30" ref="G35:BQ35">G21</f>
        <v>0</v>
      </c>
      <c r="H35" s="163">
        <f t="shared" si="30"/>
        <v>0</v>
      </c>
      <c r="I35" s="164">
        <f t="shared" si="30"/>
        <v>0</v>
      </c>
      <c r="J35" s="162">
        <f t="shared" si="30"/>
        <v>0</v>
      </c>
      <c r="K35" s="163">
        <f t="shared" si="30"/>
        <v>0</v>
      </c>
      <c r="L35" s="164">
        <f t="shared" si="30"/>
        <v>0</v>
      </c>
      <c r="M35" s="162">
        <f t="shared" si="30"/>
        <v>0</v>
      </c>
      <c r="N35" s="163">
        <f t="shared" si="30"/>
        <v>0</v>
      </c>
      <c r="O35" s="164">
        <f t="shared" si="30"/>
        <v>0</v>
      </c>
      <c r="P35" s="162">
        <f t="shared" si="30"/>
        <v>0</v>
      </c>
      <c r="Q35" s="163">
        <f t="shared" si="30"/>
        <v>0</v>
      </c>
      <c r="R35" s="164">
        <f t="shared" si="30"/>
        <v>0</v>
      </c>
      <c r="S35" s="162">
        <f t="shared" si="30"/>
        <v>0</v>
      </c>
      <c r="T35" s="163">
        <f t="shared" si="30"/>
        <v>0</v>
      </c>
      <c r="U35" s="164">
        <f t="shared" si="30"/>
        <v>0</v>
      </c>
      <c r="V35" s="162">
        <f t="shared" si="30"/>
        <v>0</v>
      </c>
      <c r="W35" s="163">
        <f t="shared" si="30"/>
        <v>0</v>
      </c>
      <c r="X35" s="164">
        <f t="shared" si="30"/>
        <v>0</v>
      </c>
      <c r="Y35" s="162">
        <f t="shared" si="30"/>
        <v>0</v>
      </c>
      <c r="Z35" s="163">
        <f t="shared" si="30"/>
        <v>0</v>
      </c>
      <c r="AA35" s="164">
        <f t="shared" si="30"/>
        <v>0</v>
      </c>
      <c r="AB35" s="162">
        <f t="shared" si="30"/>
        <v>0</v>
      </c>
      <c r="AC35" s="163">
        <f t="shared" si="30"/>
        <v>0</v>
      </c>
      <c r="AD35" s="164">
        <f t="shared" si="30"/>
        <v>0</v>
      </c>
      <c r="AE35" s="162">
        <f t="shared" si="30"/>
        <v>0</v>
      </c>
      <c r="AF35" s="163">
        <f t="shared" si="30"/>
        <v>0</v>
      </c>
      <c r="AG35" s="164">
        <f t="shared" si="30"/>
        <v>0</v>
      </c>
      <c r="AH35" s="162">
        <f t="shared" si="30"/>
        <v>0</v>
      </c>
      <c r="AI35" s="163">
        <f t="shared" si="30"/>
        <v>0</v>
      </c>
      <c r="AJ35" s="164">
        <f t="shared" si="30"/>
        <v>0</v>
      </c>
      <c r="AK35" s="162">
        <f t="shared" si="30"/>
        <v>0</v>
      </c>
      <c r="AL35" s="163">
        <f t="shared" si="30"/>
        <v>0</v>
      </c>
      <c r="AM35" s="164">
        <f t="shared" si="30"/>
        <v>0</v>
      </c>
      <c r="AN35" s="162">
        <f t="shared" si="30"/>
        <v>0</v>
      </c>
      <c r="AO35" s="163">
        <f t="shared" si="30"/>
        <v>0</v>
      </c>
      <c r="AP35" s="164">
        <f t="shared" si="30"/>
        <v>0</v>
      </c>
      <c r="AQ35" s="162">
        <f t="shared" si="30"/>
        <v>0</v>
      </c>
      <c r="AR35" s="163">
        <f t="shared" si="30"/>
        <v>0</v>
      </c>
      <c r="AS35" s="164">
        <f t="shared" si="30"/>
        <v>0</v>
      </c>
      <c r="AT35" s="162">
        <f t="shared" si="30"/>
        <v>0</v>
      </c>
      <c r="AU35" s="163">
        <f t="shared" si="30"/>
        <v>0</v>
      </c>
      <c r="AV35" s="164">
        <f t="shared" si="30"/>
        <v>0</v>
      </c>
      <c r="AW35" s="162">
        <f t="shared" si="30"/>
        <v>0</v>
      </c>
      <c r="AX35" s="163">
        <f t="shared" si="30"/>
        <v>0</v>
      </c>
      <c r="AY35" s="164">
        <f t="shared" si="30"/>
        <v>0</v>
      </c>
      <c r="AZ35" s="162">
        <f t="shared" si="30"/>
        <v>0</v>
      </c>
      <c r="BA35" s="163">
        <f t="shared" si="30"/>
        <v>0</v>
      </c>
      <c r="BB35" s="164">
        <f t="shared" si="30"/>
        <v>0</v>
      </c>
      <c r="BC35" s="162">
        <f t="shared" si="30"/>
        <v>0</v>
      </c>
      <c r="BD35" s="163">
        <f t="shared" si="30"/>
        <v>0</v>
      </c>
      <c r="BE35" s="164">
        <f t="shared" si="30"/>
        <v>0</v>
      </c>
      <c r="BF35" s="162">
        <f t="shared" si="30"/>
        <v>0</v>
      </c>
      <c r="BG35" s="163">
        <f t="shared" si="30"/>
        <v>0</v>
      </c>
      <c r="BH35" s="164">
        <f t="shared" si="30"/>
        <v>0</v>
      </c>
      <c r="BI35" s="162">
        <f t="shared" si="30"/>
        <v>0</v>
      </c>
      <c r="BJ35" s="163">
        <f t="shared" si="30"/>
        <v>0</v>
      </c>
      <c r="BK35" s="164">
        <f t="shared" si="30"/>
        <v>0</v>
      </c>
      <c r="BL35" s="162">
        <f t="shared" si="30"/>
        <v>0</v>
      </c>
      <c r="BM35" s="163">
        <f t="shared" si="30"/>
        <v>0</v>
      </c>
      <c r="BN35" s="164">
        <f t="shared" si="30"/>
        <v>0</v>
      </c>
      <c r="BO35" s="162">
        <f t="shared" si="30"/>
        <v>0</v>
      </c>
      <c r="BP35" s="163">
        <f t="shared" si="30"/>
        <v>0</v>
      </c>
      <c r="BQ35" s="164">
        <f t="shared" si="30"/>
        <v>0</v>
      </c>
    </row>
    <row r="36" spans="3:69" s="91" customFormat="1" ht="20.25" customHeight="1">
      <c r="C36" s="122">
        <v>3</v>
      </c>
      <c r="D36" s="112" t="str">
        <f>CONCATENATE(D22," - ",F22)</f>
        <v>日経大 - 東京大</v>
      </c>
      <c r="E36" s="113"/>
      <c r="F36" s="223" t="str">
        <f>CONCATENATE(F22," - ",D22)</f>
        <v>東京大 - 日経大</v>
      </c>
      <c r="G36" s="112" t="str">
        <f>CONCATENATE(G22," - ",I22)</f>
        <v>早稲田 - 日経大</v>
      </c>
      <c r="H36" s="113"/>
      <c r="I36" s="223" t="str">
        <f>CONCATENATE(I22," - ",G22)</f>
        <v>日経大 - 早稲田</v>
      </c>
      <c r="J36" s="112" t="str">
        <f>CONCATENATE(J22," - ",L22)</f>
        <v>金沢大 - 吉田ST</v>
      </c>
      <c r="K36" s="113"/>
      <c r="L36" s="223" t="str">
        <f>CONCATENATE(L22," - ",J22)</f>
        <v>吉田ST - 金沢大</v>
      </c>
      <c r="M36" s="112" t="str">
        <f>CONCATENATE(M22," - ",O22)</f>
        <v>早稲田 - 金沢大</v>
      </c>
      <c r="N36" s="113"/>
      <c r="O36" s="223" t="str">
        <f>CONCATENATE(O22," - ",M22)</f>
        <v>金沢大 - 早稲田</v>
      </c>
      <c r="P36" s="112" t="str">
        <f>CONCATENATE(P22," - ",R22)</f>
        <v>関西学 - 早稲田</v>
      </c>
      <c r="Q36" s="113"/>
      <c r="R36" s="223" t="str">
        <f>CONCATENATE(R22," - ",P22)</f>
        <v>早稲田 - 関西学</v>
      </c>
      <c r="S36" s="112" t="str">
        <f>CONCATENATE(S22," - ",U22)</f>
        <v>関西学 - 金沢大</v>
      </c>
      <c r="T36" s="113"/>
      <c r="U36" s="223" t="str">
        <f>CONCATENATE(U22," - ",S22)</f>
        <v>金沢大 - 関西学</v>
      </c>
      <c r="V36" s="112" t="str">
        <f>CONCATENATE(V22," - ",X22)</f>
        <v>慶応大 - 吉田ST</v>
      </c>
      <c r="W36" s="113"/>
      <c r="X36" s="223" t="str">
        <f>CONCATENATE(X22," - ",V22)</f>
        <v>吉田ST - 慶応大</v>
      </c>
      <c r="Y36" s="112" t="str">
        <f>CONCATENATE(Y22," - ",AA22)</f>
        <v>吉田ST - 東京大</v>
      </c>
      <c r="Z36" s="113"/>
      <c r="AA36" s="223" t="str">
        <f>CONCATENATE(AA22," - ",Y22)</f>
        <v>東京大 - 吉田ST</v>
      </c>
      <c r="AB36" s="112" t="str">
        <f>CONCATENATE(AB22," - ",AD22)</f>
        <v>関西学 - 日本大</v>
      </c>
      <c r="AC36" s="113"/>
      <c r="AD36" s="223" t="str">
        <f>CONCATENATE(AD22," - ",AB22)</f>
        <v>日本大 - 関西学</v>
      </c>
      <c r="AE36" s="112" t="str">
        <f>CONCATENATE(AE22," - ",AG22)</f>
        <v>慶応大 - 関西学</v>
      </c>
      <c r="AF36" s="113"/>
      <c r="AG36" s="223" t="str">
        <f>CONCATENATE(AG22," - ",AE22)</f>
        <v>関西学 - 慶応大</v>
      </c>
      <c r="AH36" s="112" t="str">
        <f>CONCATENATE(AH22," - ",AJ22)</f>
        <v>東京大 - 金沢大</v>
      </c>
      <c r="AI36" s="113"/>
      <c r="AJ36" s="223" t="str">
        <f>CONCATENATE(AJ22," - ",AH22)</f>
        <v>金沢大 - 東京大</v>
      </c>
      <c r="AK36" s="112" t="str">
        <f>CONCATENATE(AK22," - ",AM22)</f>
        <v>東京大 - 慶応大</v>
      </c>
      <c r="AL36" s="113"/>
      <c r="AM36" s="223" t="str">
        <f>CONCATENATE(AM22," - ",AK22)</f>
        <v>慶応大 - 東京大</v>
      </c>
      <c r="AN36" s="112" t="str">
        <f>CONCATENATE(AN22," - ",AP22)</f>
        <v> - </v>
      </c>
      <c r="AO36" s="113"/>
      <c r="AP36" s="223" t="str">
        <f>CONCATENATE(AP22," - ",AN22)</f>
        <v> - </v>
      </c>
      <c r="AQ36" s="112" t="str">
        <f>CONCATENATE(AQ22," - ",AS22)</f>
        <v> - </v>
      </c>
      <c r="AR36" s="113"/>
      <c r="AS36" s="223" t="str">
        <f>CONCATENATE(AS22," - ",AQ22)</f>
        <v> - </v>
      </c>
      <c r="AT36" s="112" t="str">
        <f>CONCATENATE(AT22," - ",AV22)</f>
        <v> - </v>
      </c>
      <c r="AU36" s="113"/>
      <c r="AV36" s="223" t="str">
        <f>CONCATENATE(AV22," - ",AT22)</f>
        <v> - </v>
      </c>
      <c r="AW36" s="112" t="str">
        <f>CONCATENATE(AW22," - ",AY22)</f>
        <v> - </v>
      </c>
      <c r="AX36" s="113"/>
      <c r="AY36" s="223" t="str">
        <f>CONCATENATE(AY22," - ",AW22)</f>
        <v> - </v>
      </c>
      <c r="AZ36" s="112" t="str">
        <f>CONCATENATE(AZ22," - ",BB22)</f>
        <v> - </v>
      </c>
      <c r="BA36" s="113"/>
      <c r="BB36" s="223" t="str">
        <f>CONCATENATE(BB22," - ",AZ22)</f>
        <v> - </v>
      </c>
      <c r="BC36" s="112" t="str">
        <f>CONCATENATE(BC22," - ",BE22)</f>
        <v> - </v>
      </c>
      <c r="BD36" s="113"/>
      <c r="BE36" s="223" t="str">
        <f>CONCATENATE(BE22," - ",BC22)</f>
        <v> - </v>
      </c>
      <c r="BF36" s="112" t="str">
        <f>CONCATENATE(BF22," - ",BH22)</f>
        <v> - </v>
      </c>
      <c r="BG36" s="113"/>
      <c r="BH36" s="223" t="str">
        <f>CONCATENATE(BH22," - ",BF22)</f>
        <v> - </v>
      </c>
      <c r="BI36" s="112" t="str">
        <f>CONCATENATE(BI22," - ",BK22)</f>
        <v> - </v>
      </c>
      <c r="BJ36" s="113"/>
      <c r="BK36" s="223" t="str">
        <f>CONCATENATE(BK22," - ",BI22)</f>
        <v> - </v>
      </c>
      <c r="BL36" s="112" t="str">
        <f>CONCATENATE(BL22," - ",BN22)</f>
        <v> - </v>
      </c>
      <c r="BM36" s="113"/>
      <c r="BN36" s="223" t="str">
        <f>CONCATENATE(BN22," - ",BL22)</f>
        <v> - </v>
      </c>
      <c r="BO36" s="112" t="str">
        <f>CONCATENATE(BO22," - ",BQ22)</f>
        <v> - </v>
      </c>
      <c r="BP36" s="113"/>
      <c r="BQ36" s="223" t="str">
        <f>CONCATENATE(BQ22," - ",BO22)</f>
        <v> - </v>
      </c>
    </row>
    <row r="37" spans="3:69" s="91" customFormat="1" ht="20.25" customHeight="1">
      <c r="C37" s="124"/>
      <c r="D37" s="162">
        <f>D23</f>
        <v>0</v>
      </c>
      <c r="E37" s="163">
        <f>E23</f>
        <v>0</v>
      </c>
      <c r="F37" s="164">
        <f>F23</f>
        <v>0</v>
      </c>
      <c r="G37" s="162">
        <f aca="true" t="shared" si="31" ref="G37:BQ37">G23</f>
        <v>0</v>
      </c>
      <c r="H37" s="163">
        <f t="shared" si="31"/>
        <v>0</v>
      </c>
      <c r="I37" s="164">
        <f t="shared" si="31"/>
        <v>0</v>
      </c>
      <c r="J37" s="162">
        <f t="shared" si="31"/>
        <v>0</v>
      </c>
      <c r="K37" s="163">
        <f t="shared" si="31"/>
        <v>0</v>
      </c>
      <c r="L37" s="164">
        <f t="shared" si="31"/>
        <v>0</v>
      </c>
      <c r="M37" s="162">
        <f t="shared" si="31"/>
        <v>0</v>
      </c>
      <c r="N37" s="163">
        <f t="shared" si="31"/>
        <v>0</v>
      </c>
      <c r="O37" s="164">
        <f t="shared" si="31"/>
        <v>0</v>
      </c>
      <c r="P37" s="162">
        <f t="shared" si="31"/>
        <v>0</v>
      </c>
      <c r="Q37" s="163">
        <f t="shared" si="31"/>
        <v>0</v>
      </c>
      <c r="R37" s="164">
        <f t="shared" si="31"/>
        <v>0</v>
      </c>
      <c r="S37" s="162">
        <f t="shared" si="31"/>
        <v>0</v>
      </c>
      <c r="T37" s="163">
        <f t="shared" si="31"/>
        <v>0</v>
      </c>
      <c r="U37" s="164">
        <f t="shared" si="31"/>
        <v>0</v>
      </c>
      <c r="V37" s="162">
        <f t="shared" si="31"/>
        <v>0</v>
      </c>
      <c r="W37" s="163">
        <f t="shared" si="31"/>
        <v>0</v>
      </c>
      <c r="X37" s="164">
        <f t="shared" si="31"/>
        <v>0</v>
      </c>
      <c r="Y37" s="162">
        <f t="shared" si="31"/>
        <v>0</v>
      </c>
      <c r="Z37" s="163">
        <f t="shared" si="31"/>
        <v>0</v>
      </c>
      <c r="AA37" s="164">
        <f t="shared" si="31"/>
        <v>0</v>
      </c>
      <c r="AB37" s="162">
        <f t="shared" si="31"/>
        <v>0</v>
      </c>
      <c r="AC37" s="163">
        <f t="shared" si="31"/>
        <v>0</v>
      </c>
      <c r="AD37" s="164">
        <f t="shared" si="31"/>
        <v>0</v>
      </c>
      <c r="AE37" s="162">
        <f t="shared" si="31"/>
        <v>0</v>
      </c>
      <c r="AF37" s="163">
        <f t="shared" si="31"/>
        <v>0</v>
      </c>
      <c r="AG37" s="164">
        <f t="shared" si="31"/>
        <v>0</v>
      </c>
      <c r="AH37" s="162">
        <f t="shared" si="31"/>
        <v>0</v>
      </c>
      <c r="AI37" s="163">
        <f t="shared" si="31"/>
        <v>0</v>
      </c>
      <c r="AJ37" s="164">
        <f t="shared" si="31"/>
        <v>0</v>
      </c>
      <c r="AK37" s="162">
        <f t="shared" si="31"/>
        <v>0</v>
      </c>
      <c r="AL37" s="163">
        <f t="shared" si="31"/>
        <v>0</v>
      </c>
      <c r="AM37" s="164">
        <f t="shared" si="31"/>
        <v>0</v>
      </c>
      <c r="AN37" s="162">
        <f t="shared" si="31"/>
        <v>0</v>
      </c>
      <c r="AO37" s="163">
        <f t="shared" si="31"/>
        <v>0</v>
      </c>
      <c r="AP37" s="164">
        <f t="shared" si="31"/>
        <v>0</v>
      </c>
      <c r="AQ37" s="162">
        <f t="shared" si="31"/>
        <v>0</v>
      </c>
      <c r="AR37" s="163">
        <f t="shared" si="31"/>
        <v>0</v>
      </c>
      <c r="AS37" s="164">
        <f t="shared" si="31"/>
        <v>0</v>
      </c>
      <c r="AT37" s="162">
        <f t="shared" si="31"/>
        <v>0</v>
      </c>
      <c r="AU37" s="163">
        <f t="shared" si="31"/>
        <v>0</v>
      </c>
      <c r="AV37" s="164">
        <f t="shared" si="31"/>
        <v>0</v>
      </c>
      <c r="AW37" s="162">
        <f t="shared" si="31"/>
        <v>0</v>
      </c>
      <c r="AX37" s="163">
        <f t="shared" si="31"/>
        <v>0</v>
      </c>
      <c r="AY37" s="164">
        <f t="shared" si="31"/>
        <v>0</v>
      </c>
      <c r="AZ37" s="162">
        <f t="shared" si="31"/>
        <v>0</v>
      </c>
      <c r="BA37" s="163">
        <f t="shared" si="31"/>
        <v>0</v>
      </c>
      <c r="BB37" s="164">
        <f t="shared" si="31"/>
        <v>0</v>
      </c>
      <c r="BC37" s="162">
        <f t="shared" si="31"/>
        <v>0</v>
      </c>
      <c r="BD37" s="163">
        <f t="shared" si="31"/>
        <v>0</v>
      </c>
      <c r="BE37" s="164">
        <f t="shared" si="31"/>
        <v>0</v>
      </c>
      <c r="BF37" s="162">
        <f t="shared" si="31"/>
        <v>0</v>
      </c>
      <c r="BG37" s="163">
        <f t="shared" si="31"/>
        <v>0</v>
      </c>
      <c r="BH37" s="164">
        <f t="shared" si="31"/>
        <v>0</v>
      </c>
      <c r="BI37" s="162">
        <f t="shared" si="31"/>
        <v>0</v>
      </c>
      <c r="BJ37" s="163">
        <f t="shared" si="31"/>
        <v>0</v>
      </c>
      <c r="BK37" s="164">
        <f t="shared" si="31"/>
        <v>0</v>
      </c>
      <c r="BL37" s="162">
        <f t="shared" si="31"/>
        <v>0</v>
      </c>
      <c r="BM37" s="163">
        <f t="shared" si="31"/>
        <v>0</v>
      </c>
      <c r="BN37" s="164">
        <f t="shared" si="31"/>
        <v>0</v>
      </c>
      <c r="BO37" s="162">
        <f t="shared" si="31"/>
        <v>0</v>
      </c>
      <c r="BP37" s="163">
        <f t="shared" si="31"/>
        <v>0</v>
      </c>
      <c r="BQ37" s="164">
        <f t="shared" si="31"/>
        <v>0</v>
      </c>
    </row>
    <row r="38" spans="2:69" ht="20.25" customHeight="1" thickBot="1">
      <c r="B38" s="210"/>
      <c r="C38" s="211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2"/>
      <c r="Q38" s="213"/>
      <c r="R38" s="214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</row>
    <row r="39" spans="3:69" ht="20.25" customHeight="1" thickBot="1">
      <c r="C39" s="77"/>
      <c r="D39" s="75"/>
      <c r="E39" s="75"/>
      <c r="F39" s="75"/>
      <c r="G39" s="77"/>
      <c r="H39" s="75"/>
      <c r="I39" s="75"/>
      <c r="J39" s="75"/>
      <c r="K39" s="75"/>
      <c r="L39" s="75"/>
      <c r="M39" s="75"/>
      <c r="N39" s="75"/>
      <c r="O39" s="78"/>
      <c r="P39" s="536"/>
      <c r="Q39" s="536"/>
      <c r="R39" s="208"/>
      <c r="S39" s="77"/>
      <c r="T39" s="75"/>
      <c r="U39" s="75"/>
      <c r="V39" s="77"/>
      <c r="W39" s="75"/>
      <c r="X39" s="75"/>
      <c r="Y39" s="77"/>
      <c r="Z39" s="75"/>
      <c r="AA39" s="75"/>
      <c r="AB39" s="77"/>
      <c r="AC39" s="75"/>
      <c r="AD39" s="75"/>
      <c r="AE39" s="77"/>
      <c r="AF39" s="75"/>
      <c r="AG39" s="75"/>
      <c r="AH39" s="77"/>
      <c r="AI39" s="75"/>
      <c r="AJ39" s="75"/>
      <c r="AK39" s="77"/>
      <c r="AL39" s="75"/>
      <c r="AM39" s="75"/>
      <c r="AN39" s="77"/>
      <c r="AO39" s="75"/>
      <c r="AP39" s="75"/>
      <c r="AQ39" s="77"/>
      <c r="AR39" s="75"/>
      <c r="AS39" s="75"/>
      <c r="AT39" s="77"/>
      <c r="AU39" s="75"/>
      <c r="AV39" s="75"/>
      <c r="AW39" s="77"/>
      <c r="AX39" s="75"/>
      <c r="AY39" s="75"/>
      <c r="AZ39" s="77"/>
      <c r="BA39" s="75"/>
      <c r="BB39" s="75"/>
      <c r="BC39" s="77"/>
      <c r="BD39" s="75"/>
      <c r="BE39" s="75"/>
      <c r="BF39" s="77"/>
      <c r="BG39" s="75"/>
      <c r="BH39" s="75"/>
      <c r="BI39" s="77"/>
      <c r="BJ39" s="75"/>
      <c r="BK39" s="75"/>
      <c r="BL39" s="77"/>
      <c r="BM39" s="75"/>
      <c r="BN39" s="75"/>
      <c r="BO39" s="77"/>
      <c r="BP39" s="75"/>
      <c r="BQ39" s="75"/>
    </row>
    <row r="40" spans="2:69" ht="22.5" customHeight="1" thickBot="1">
      <c r="B40" s="537" t="s">
        <v>134</v>
      </c>
      <c r="C40" s="538"/>
      <c r="D40" s="538"/>
      <c r="E40" s="538"/>
      <c r="F40" s="53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</row>
    <row r="41" spans="3:69" ht="20.25" customHeight="1">
      <c r="C41" s="215"/>
      <c r="D41" s="216" t="s">
        <v>26</v>
      </c>
      <c r="E41" s="217">
        <f>PairingList!D28</f>
        <v>13</v>
      </c>
      <c r="F41" s="218" t="s">
        <v>27</v>
      </c>
      <c r="G41" s="118" t="s">
        <v>26</v>
      </c>
      <c r="H41" s="119">
        <f>E41+1</f>
        <v>14</v>
      </c>
      <c r="I41" s="120" t="s">
        <v>27</v>
      </c>
      <c r="J41" s="118" t="s">
        <v>26</v>
      </c>
      <c r="K41" s="119">
        <f>H41+1</f>
        <v>15</v>
      </c>
      <c r="L41" s="120" t="s">
        <v>27</v>
      </c>
      <c r="M41" s="118" t="s">
        <v>26</v>
      </c>
      <c r="N41" s="119">
        <f>K41+1</f>
        <v>16</v>
      </c>
      <c r="O41" s="120" t="s">
        <v>27</v>
      </c>
      <c r="P41" s="118" t="s">
        <v>26</v>
      </c>
      <c r="Q41" s="119">
        <f>N41+1</f>
        <v>17</v>
      </c>
      <c r="R41" s="120" t="s">
        <v>27</v>
      </c>
      <c r="S41" s="118" t="s">
        <v>26</v>
      </c>
      <c r="T41" s="119">
        <f>Q41+1</f>
        <v>18</v>
      </c>
      <c r="U41" s="120" t="s">
        <v>27</v>
      </c>
      <c r="V41" s="118" t="s">
        <v>26</v>
      </c>
      <c r="W41" s="119">
        <f>T41+1</f>
        <v>19</v>
      </c>
      <c r="X41" s="120" t="s">
        <v>27</v>
      </c>
      <c r="Y41" s="118" t="s">
        <v>26</v>
      </c>
      <c r="Z41" s="119">
        <f>W41+1</f>
        <v>20</v>
      </c>
      <c r="AA41" s="120" t="s">
        <v>27</v>
      </c>
      <c r="AB41" s="118" t="s">
        <v>26</v>
      </c>
      <c r="AC41" s="119">
        <f>Z41+1</f>
        <v>21</v>
      </c>
      <c r="AD41" s="120" t="s">
        <v>27</v>
      </c>
      <c r="AE41" s="118" t="s">
        <v>26</v>
      </c>
      <c r="AF41" s="119">
        <f>AC41+1</f>
        <v>22</v>
      </c>
      <c r="AG41" s="120" t="s">
        <v>27</v>
      </c>
      <c r="AH41" s="118" t="s">
        <v>26</v>
      </c>
      <c r="AI41" s="119">
        <f>AF41+1</f>
        <v>23</v>
      </c>
      <c r="AJ41" s="120" t="s">
        <v>27</v>
      </c>
      <c r="AK41" s="118" t="s">
        <v>26</v>
      </c>
      <c r="AL41" s="119">
        <f>AI41+1</f>
        <v>24</v>
      </c>
      <c r="AM41" s="120" t="s">
        <v>27</v>
      </c>
      <c r="AN41" s="118" t="s">
        <v>26</v>
      </c>
      <c r="AO41" s="119">
        <f>AL41+1</f>
        <v>25</v>
      </c>
      <c r="AP41" s="120" t="s">
        <v>27</v>
      </c>
      <c r="AQ41" s="118" t="s">
        <v>26</v>
      </c>
      <c r="AR41" s="119">
        <f>AO41+1</f>
        <v>26</v>
      </c>
      <c r="AS41" s="120" t="s">
        <v>27</v>
      </c>
      <c r="AT41" s="118" t="s">
        <v>26</v>
      </c>
      <c r="AU41" s="119">
        <f>AR41+1</f>
        <v>27</v>
      </c>
      <c r="AV41" s="120" t="s">
        <v>27</v>
      </c>
      <c r="AW41" s="118" t="s">
        <v>26</v>
      </c>
      <c r="AX41" s="119">
        <f>AU41+1</f>
        <v>28</v>
      </c>
      <c r="AY41" s="120" t="s">
        <v>27</v>
      </c>
      <c r="AZ41" s="118" t="s">
        <v>26</v>
      </c>
      <c r="BA41" s="119">
        <f>AX41+1</f>
        <v>29</v>
      </c>
      <c r="BB41" s="120" t="s">
        <v>27</v>
      </c>
      <c r="BC41" s="118" t="s">
        <v>26</v>
      </c>
      <c r="BD41" s="119">
        <f>BA41+1</f>
        <v>30</v>
      </c>
      <c r="BE41" s="120" t="s">
        <v>27</v>
      </c>
      <c r="BF41" s="118" t="s">
        <v>26</v>
      </c>
      <c r="BG41" s="119">
        <f>BD41+1</f>
        <v>31</v>
      </c>
      <c r="BH41" s="120" t="s">
        <v>27</v>
      </c>
      <c r="BI41" s="118" t="s">
        <v>26</v>
      </c>
      <c r="BJ41" s="119">
        <f>BG41+1</f>
        <v>32</v>
      </c>
      <c r="BK41" s="120" t="s">
        <v>27</v>
      </c>
      <c r="BL41" s="118" t="s">
        <v>26</v>
      </c>
      <c r="BM41" s="119">
        <f>BJ41+1</f>
        <v>33</v>
      </c>
      <c r="BN41" s="120" t="s">
        <v>27</v>
      </c>
      <c r="BO41" s="118" t="s">
        <v>26</v>
      </c>
      <c r="BP41" s="119">
        <f>BM41+1</f>
        <v>34</v>
      </c>
      <c r="BQ41" s="120" t="s">
        <v>27</v>
      </c>
    </row>
    <row r="42" spans="3:69" s="91" customFormat="1" ht="20.25" customHeight="1">
      <c r="C42" s="122">
        <v>1</v>
      </c>
      <c r="D42" s="105" t="str">
        <f aca="true" ca="1" t="shared" si="32" ref="D42:AI42">OFFSET($C$77,ROW()-ROW($B$40)+MATCH($B$40,$B$78:$B$306,0),COLUMN()-3)</f>
        <v>RR7</v>
      </c>
      <c r="E42" s="106" t="str">
        <f ca="1" t="shared" si="32"/>
        <v>－</v>
      </c>
      <c r="F42" s="158" t="str">
        <f ca="1" t="shared" si="32"/>
        <v>RR2</v>
      </c>
      <c r="G42" s="105" t="str">
        <f ca="1" t="shared" si="32"/>
        <v>RR2</v>
      </c>
      <c r="H42" s="106" t="str">
        <f ca="1" t="shared" si="32"/>
        <v>－</v>
      </c>
      <c r="I42" s="158" t="str">
        <f ca="1" t="shared" si="32"/>
        <v>RR7</v>
      </c>
      <c r="J42" s="105" t="str">
        <f ca="1" t="shared" si="32"/>
        <v>RR7</v>
      </c>
      <c r="K42" s="106" t="str">
        <f ca="1" t="shared" si="32"/>
        <v>－</v>
      </c>
      <c r="L42" s="158" t="str">
        <f ca="1" t="shared" si="32"/>
        <v>RR2</v>
      </c>
      <c r="M42" s="105" t="str">
        <f ca="1" t="shared" si="32"/>
        <v>O</v>
      </c>
      <c r="N42" s="106" t="str">
        <f ca="1" t="shared" si="32"/>
        <v>－</v>
      </c>
      <c r="O42" s="158" t="str">
        <f ca="1" t="shared" si="32"/>
        <v>RR1</v>
      </c>
      <c r="P42" s="105" t="str">
        <f ca="1" t="shared" si="32"/>
        <v>RR1</v>
      </c>
      <c r="Q42" s="106" t="str">
        <f ca="1" t="shared" si="32"/>
        <v>－</v>
      </c>
      <c r="R42" s="158" t="str">
        <f ca="1" t="shared" si="32"/>
        <v>O</v>
      </c>
      <c r="S42" s="105" t="str">
        <f ca="1" t="shared" si="32"/>
        <v>O</v>
      </c>
      <c r="T42" s="106" t="str">
        <f ca="1" t="shared" si="32"/>
        <v>－</v>
      </c>
      <c r="U42" s="158" t="str">
        <f ca="1" t="shared" si="32"/>
        <v>RR1</v>
      </c>
      <c r="V42" s="105" t="str">
        <f ca="1" t="shared" si="32"/>
        <v>Lsf2</v>
      </c>
      <c r="W42" s="106" t="str">
        <f ca="1" t="shared" si="32"/>
        <v>－</v>
      </c>
      <c r="X42" s="158" t="str">
        <f ca="1" t="shared" si="32"/>
        <v>Lsf1</v>
      </c>
      <c r="Y42" s="105" t="str">
        <f ca="1" t="shared" si="32"/>
        <v>Lsf1</v>
      </c>
      <c r="Z42" s="106" t="str">
        <f ca="1" t="shared" si="32"/>
        <v>－</v>
      </c>
      <c r="AA42" s="158" t="str">
        <f ca="1" t="shared" si="32"/>
        <v>Lsf2</v>
      </c>
      <c r="AB42" s="105" t="str">
        <f ca="1" t="shared" si="32"/>
        <v>Lsf2</v>
      </c>
      <c r="AC42" s="106" t="str">
        <f ca="1" t="shared" si="32"/>
        <v>－</v>
      </c>
      <c r="AD42" s="158" t="str">
        <f ca="1" t="shared" si="32"/>
        <v>Lsf1</v>
      </c>
      <c r="AE42" s="105">
        <f ca="1" t="shared" si="32"/>
        <v>0</v>
      </c>
      <c r="AF42" s="106">
        <f ca="1" t="shared" si="32"/>
        <v>0</v>
      </c>
      <c r="AG42" s="158">
        <f ca="1" t="shared" si="32"/>
        <v>0</v>
      </c>
      <c r="AH42" s="105">
        <f ca="1" t="shared" si="32"/>
        <v>0</v>
      </c>
      <c r="AI42" s="106">
        <f ca="1" t="shared" si="32"/>
        <v>0</v>
      </c>
      <c r="AJ42" s="158">
        <f aca="true" ca="1" t="shared" si="33" ref="AJ42:BQ42">OFFSET($C$77,ROW()-ROW($B$40)+MATCH($B$40,$B$78:$B$306,0),COLUMN()-3)</f>
        <v>0</v>
      </c>
      <c r="AK42" s="105">
        <f ca="1" t="shared" si="33"/>
        <v>0</v>
      </c>
      <c r="AL42" s="106">
        <f ca="1" t="shared" si="33"/>
        <v>0</v>
      </c>
      <c r="AM42" s="158">
        <f ca="1" t="shared" si="33"/>
        <v>0</v>
      </c>
      <c r="AN42" s="105">
        <f ca="1" t="shared" si="33"/>
        <v>0</v>
      </c>
      <c r="AO42" s="106">
        <f ca="1" t="shared" si="33"/>
        <v>0</v>
      </c>
      <c r="AP42" s="158">
        <f ca="1" t="shared" si="33"/>
        <v>0</v>
      </c>
      <c r="AQ42" s="105">
        <f ca="1" t="shared" si="33"/>
        <v>0</v>
      </c>
      <c r="AR42" s="106">
        <f ca="1" t="shared" si="33"/>
        <v>0</v>
      </c>
      <c r="AS42" s="158">
        <f ca="1" t="shared" si="33"/>
        <v>0</v>
      </c>
      <c r="AT42" s="105">
        <f ca="1" t="shared" si="33"/>
        <v>0</v>
      </c>
      <c r="AU42" s="106">
        <f ca="1" t="shared" si="33"/>
        <v>0</v>
      </c>
      <c r="AV42" s="158">
        <f ca="1" t="shared" si="33"/>
        <v>0</v>
      </c>
      <c r="AW42" s="105">
        <f ca="1" t="shared" si="33"/>
        <v>0</v>
      </c>
      <c r="AX42" s="106">
        <f ca="1" t="shared" si="33"/>
        <v>0</v>
      </c>
      <c r="AY42" s="158">
        <f ca="1" t="shared" si="33"/>
        <v>0</v>
      </c>
      <c r="AZ42" s="105">
        <f ca="1" t="shared" si="33"/>
        <v>0</v>
      </c>
      <c r="BA42" s="106">
        <f ca="1" t="shared" si="33"/>
        <v>0</v>
      </c>
      <c r="BB42" s="158">
        <f ca="1" t="shared" si="33"/>
        <v>0</v>
      </c>
      <c r="BC42" s="105">
        <f ca="1" t="shared" si="33"/>
        <v>0</v>
      </c>
      <c r="BD42" s="106">
        <f ca="1" t="shared" si="33"/>
        <v>0</v>
      </c>
      <c r="BE42" s="158">
        <f ca="1" t="shared" si="33"/>
        <v>0</v>
      </c>
      <c r="BF42" s="105">
        <f ca="1" t="shared" si="33"/>
        <v>0</v>
      </c>
      <c r="BG42" s="106">
        <f ca="1" t="shared" si="33"/>
        <v>0</v>
      </c>
      <c r="BH42" s="158">
        <f ca="1" t="shared" si="33"/>
        <v>0</v>
      </c>
      <c r="BI42" s="105">
        <f ca="1" t="shared" si="33"/>
        <v>0</v>
      </c>
      <c r="BJ42" s="106">
        <f ca="1" t="shared" si="33"/>
        <v>0</v>
      </c>
      <c r="BK42" s="158">
        <f ca="1" t="shared" si="33"/>
        <v>0</v>
      </c>
      <c r="BL42" s="105">
        <f ca="1" t="shared" si="33"/>
        <v>0</v>
      </c>
      <c r="BM42" s="106">
        <f ca="1" t="shared" si="33"/>
        <v>0</v>
      </c>
      <c r="BN42" s="158">
        <f ca="1" t="shared" si="33"/>
        <v>0</v>
      </c>
      <c r="BO42" s="105">
        <f ca="1" t="shared" si="33"/>
        <v>0</v>
      </c>
      <c r="BP42" s="106">
        <f ca="1" t="shared" si="33"/>
        <v>0</v>
      </c>
      <c r="BQ42" s="158">
        <f ca="1" t="shared" si="33"/>
        <v>0</v>
      </c>
    </row>
    <row r="43" spans="3:69" s="91" customFormat="1" ht="20.25" customHeight="1">
      <c r="C43" s="123"/>
      <c r="D43" s="162"/>
      <c r="E43" s="163"/>
      <c r="F43" s="164"/>
      <c r="G43" s="162"/>
      <c r="H43" s="163"/>
      <c r="I43" s="164"/>
      <c r="J43" s="162"/>
      <c r="K43" s="163"/>
      <c r="L43" s="164"/>
      <c r="M43" s="162"/>
      <c r="N43" s="163"/>
      <c r="O43" s="164"/>
      <c r="P43" s="162"/>
      <c r="Q43" s="163"/>
      <c r="R43" s="164"/>
      <c r="S43" s="162"/>
      <c r="T43" s="163"/>
      <c r="U43" s="164"/>
      <c r="V43" s="162"/>
      <c r="W43" s="163"/>
      <c r="X43" s="164"/>
      <c r="Y43" s="162"/>
      <c r="Z43" s="163"/>
      <c r="AA43" s="164"/>
      <c r="AB43" s="162"/>
      <c r="AC43" s="163"/>
      <c r="AD43" s="164"/>
      <c r="AE43" s="162"/>
      <c r="AF43" s="163"/>
      <c r="AG43" s="164"/>
      <c r="AH43" s="162"/>
      <c r="AI43" s="163"/>
      <c r="AJ43" s="164"/>
      <c r="AK43" s="162"/>
      <c r="AL43" s="163"/>
      <c r="AM43" s="164"/>
      <c r="AN43" s="162"/>
      <c r="AO43" s="163"/>
      <c r="AP43" s="164"/>
      <c r="AQ43" s="162"/>
      <c r="AR43" s="163"/>
      <c r="AS43" s="164"/>
      <c r="AT43" s="162"/>
      <c r="AU43" s="163"/>
      <c r="AV43" s="164"/>
      <c r="AW43" s="162"/>
      <c r="AX43" s="163"/>
      <c r="AY43" s="164"/>
      <c r="AZ43" s="162"/>
      <c r="BA43" s="163"/>
      <c r="BB43" s="164"/>
      <c r="BC43" s="162"/>
      <c r="BD43" s="163"/>
      <c r="BE43" s="164"/>
      <c r="BF43" s="162"/>
      <c r="BG43" s="163"/>
      <c r="BH43" s="164"/>
      <c r="BI43" s="162"/>
      <c r="BJ43" s="163"/>
      <c r="BK43" s="164"/>
      <c r="BL43" s="162"/>
      <c r="BM43" s="163"/>
      <c r="BN43" s="164"/>
      <c r="BO43" s="162"/>
      <c r="BP43" s="163"/>
      <c r="BQ43" s="164"/>
    </row>
    <row r="44" spans="3:69" s="91" customFormat="1" ht="20.25" customHeight="1">
      <c r="C44" s="122">
        <v>2</v>
      </c>
      <c r="D44" s="105" t="str">
        <f aca="true" ca="1" t="shared" si="34" ref="D44:AI44">OFFSET($C$77,ROW()-ROW($B$40)+MATCH($B$40,$B$78:$B$306,0),COLUMN()-3)</f>
        <v>RR6</v>
      </c>
      <c r="E44" s="106" t="str">
        <f ca="1" t="shared" si="34"/>
        <v>－</v>
      </c>
      <c r="F44" s="158" t="str">
        <f ca="1" t="shared" si="34"/>
        <v>RR3</v>
      </c>
      <c r="G44" s="105" t="str">
        <f ca="1" t="shared" si="34"/>
        <v>RR3</v>
      </c>
      <c r="H44" s="106" t="str">
        <f ca="1" t="shared" si="34"/>
        <v>－</v>
      </c>
      <c r="I44" s="158" t="str">
        <f ca="1" t="shared" si="34"/>
        <v>RR6</v>
      </c>
      <c r="J44" s="105" t="str">
        <f ca="1" t="shared" si="34"/>
        <v>RR6</v>
      </c>
      <c r="K44" s="106" t="str">
        <f ca="1" t="shared" si="34"/>
        <v>－</v>
      </c>
      <c r="L44" s="158" t="str">
        <f ca="1" t="shared" si="34"/>
        <v>RR3</v>
      </c>
      <c r="M44" s="105" t="str">
        <f ca="1" t="shared" si="34"/>
        <v>L</v>
      </c>
      <c r="N44" s="106" t="str">
        <f ca="1" t="shared" si="34"/>
        <v>－</v>
      </c>
      <c r="O44" s="158" t="str">
        <f ca="1" t="shared" si="34"/>
        <v>B</v>
      </c>
      <c r="P44" s="105" t="str">
        <f ca="1" t="shared" si="34"/>
        <v>B</v>
      </c>
      <c r="Q44" s="106" t="str">
        <f ca="1" t="shared" si="34"/>
        <v>－</v>
      </c>
      <c r="R44" s="158" t="str">
        <f ca="1" t="shared" si="34"/>
        <v>L</v>
      </c>
      <c r="S44" s="105" t="str">
        <f ca="1" t="shared" si="34"/>
        <v>L</v>
      </c>
      <c r="T44" s="106" t="str">
        <f ca="1" t="shared" si="34"/>
        <v>－</v>
      </c>
      <c r="U44" s="158" t="str">
        <f ca="1" t="shared" si="34"/>
        <v>B</v>
      </c>
      <c r="V44" s="105" t="str">
        <f ca="1" t="shared" si="34"/>
        <v>Wsf2</v>
      </c>
      <c r="W44" s="106" t="str">
        <f ca="1" t="shared" si="34"/>
        <v>－</v>
      </c>
      <c r="X44" s="158" t="str">
        <f ca="1" t="shared" si="34"/>
        <v>Wsf1</v>
      </c>
      <c r="Y44" s="105" t="str">
        <f ca="1" t="shared" si="34"/>
        <v>Wsf1</v>
      </c>
      <c r="Z44" s="106" t="str">
        <f ca="1" t="shared" si="34"/>
        <v>－</v>
      </c>
      <c r="AA44" s="158" t="str">
        <f ca="1" t="shared" si="34"/>
        <v>Wsf2</v>
      </c>
      <c r="AB44" s="105" t="str">
        <f ca="1" t="shared" si="34"/>
        <v>Wsf2</v>
      </c>
      <c r="AC44" s="106" t="str">
        <f ca="1" t="shared" si="34"/>
        <v>－</v>
      </c>
      <c r="AD44" s="158" t="str">
        <f ca="1" t="shared" si="34"/>
        <v>Wsf1</v>
      </c>
      <c r="AE44" s="105" t="str">
        <f ca="1" t="shared" si="34"/>
        <v>Wsf1</v>
      </c>
      <c r="AF44" s="106" t="str">
        <f ca="1" t="shared" si="34"/>
        <v>－</v>
      </c>
      <c r="AG44" s="158" t="str">
        <f ca="1" t="shared" si="34"/>
        <v>Wsf2</v>
      </c>
      <c r="AH44" s="105" t="str">
        <f ca="1" t="shared" si="34"/>
        <v>Wsf2</v>
      </c>
      <c r="AI44" s="106" t="str">
        <f ca="1" t="shared" si="34"/>
        <v>－</v>
      </c>
      <c r="AJ44" s="158" t="str">
        <f aca="true" ca="1" t="shared" si="35" ref="AJ44:BQ44">OFFSET($C$77,ROW()-ROW($B$40)+MATCH($B$40,$B$78:$B$306,0),COLUMN()-3)</f>
        <v>Wsf1</v>
      </c>
      <c r="AK44" s="105">
        <f ca="1" t="shared" si="35"/>
        <v>0</v>
      </c>
      <c r="AL44" s="106">
        <f ca="1" t="shared" si="35"/>
        <v>0</v>
      </c>
      <c r="AM44" s="158">
        <f ca="1" t="shared" si="35"/>
        <v>0</v>
      </c>
      <c r="AN44" s="105">
        <f ca="1" t="shared" si="35"/>
        <v>0</v>
      </c>
      <c r="AO44" s="106">
        <f ca="1" t="shared" si="35"/>
        <v>0</v>
      </c>
      <c r="AP44" s="158">
        <f ca="1" t="shared" si="35"/>
        <v>0</v>
      </c>
      <c r="AQ44" s="105">
        <f ca="1" t="shared" si="35"/>
        <v>0</v>
      </c>
      <c r="AR44" s="106">
        <f ca="1" t="shared" si="35"/>
        <v>0</v>
      </c>
      <c r="AS44" s="158">
        <f ca="1" t="shared" si="35"/>
        <v>0</v>
      </c>
      <c r="AT44" s="105">
        <f ca="1" t="shared" si="35"/>
        <v>0</v>
      </c>
      <c r="AU44" s="106">
        <f ca="1" t="shared" si="35"/>
        <v>0</v>
      </c>
      <c r="AV44" s="158">
        <f ca="1" t="shared" si="35"/>
        <v>0</v>
      </c>
      <c r="AW44" s="105">
        <f ca="1" t="shared" si="35"/>
        <v>0</v>
      </c>
      <c r="AX44" s="106">
        <f ca="1" t="shared" si="35"/>
        <v>0</v>
      </c>
      <c r="AY44" s="158">
        <f ca="1" t="shared" si="35"/>
        <v>0</v>
      </c>
      <c r="AZ44" s="105">
        <f ca="1" t="shared" si="35"/>
        <v>0</v>
      </c>
      <c r="BA44" s="106">
        <f ca="1" t="shared" si="35"/>
        <v>0</v>
      </c>
      <c r="BB44" s="158">
        <f ca="1" t="shared" si="35"/>
        <v>0</v>
      </c>
      <c r="BC44" s="105">
        <f ca="1" t="shared" si="35"/>
        <v>0</v>
      </c>
      <c r="BD44" s="106">
        <f ca="1" t="shared" si="35"/>
        <v>0</v>
      </c>
      <c r="BE44" s="158">
        <f ca="1" t="shared" si="35"/>
        <v>0</v>
      </c>
      <c r="BF44" s="105">
        <f ca="1" t="shared" si="35"/>
        <v>0</v>
      </c>
      <c r="BG44" s="106">
        <f ca="1" t="shared" si="35"/>
        <v>0</v>
      </c>
      <c r="BH44" s="158">
        <f ca="1" t="shared" si="35"/>
        <v>0</v>
      </c>
      <c r="BI44" s="105">
        <f ca="1" t="shared" si="35"/>
        <v>0</v>
      </c>
      <c r="BJ44" s="106">
        <f ca="1" t="shared" si="35"/>
        <v>0</v>
      </c>
      <c r="BK44" s="158">
        <f ca="1" t="shared" si="35"/>
        <v>0</v>
      </c>
      <c r="BL44" s="105">
        <f ca="1" t="shared" si="35"/>
        <v>0</v>
      </c>
      <c r="BM44" s="106">
        <f ca="1" t="shared" si="35"/>
        <v>0</v>
      </c>
      <c r="BN44" s="158">
        <f ca="1" t="shared" si="35"/>
        <v>0</v>
      </c>
      <c r="BO44" s="105">
        <f ca="1" t="shared" si="35"/>
        <v>0</v>
      </c>
      <c r="BP44" s="106">
        <f ca="1" t="shared" si="35"/>
        <v>0</v>
      </c>
      <c r="BQ44" s="158">
        <f ca="1" t="shared" si="35"/>
        <v>0</v>
      </c>
    </row>
    <row r="45" spans="3:69" s="91" customFormat="1" ht="20.25" customHeight="1">
      <c r="C45" s="123"/>
      <c r="D45" s="162"/>
      <c r="E45" s="163"/>
      <c r="F45" s="164"/>
      <c r="G45" s="162"/>
      <c r="H45" s="163"/>
      <c r="I45" s="164"/>
      <c r="J45" s="162"/>
      <c r="K45" s="163"/>
      <c r="L45" s="164"/>
      <c r="M45" s="162"/>
      <c r="N45" s="163"/>
      <c r="O45" s="164"/>
      <c r="P45" s="162"/>
      <c r="Q45" s="163"/>
      <c r="R45" s="164"/>
      <c r="S45" s="162"/>
      <c r="T45" s="163"/>
      <c r="U45" s="164"/>
      <c r="V45" s="162"/>
      <c r="W45" s="163"/>
      <c r="X45" s="164"/>
      <c r="Y45" s="162"/>
      <c r="Z45" s="163"/>
      <c r="AA45" s="164"/>
      <c r="AB45" s="162"/>
      <c r="AC45" s="163"/>
      <c r="AD45" s="164"/>
      <c r="AE45" s="162"/>
      <c r="AF45" s="163"/>
      <c r="AG45" s="164"/>
      <c r="AH45" s="162"/>
      <c r="AI45" s="163"/>
      <c r="AJ45" s="164"/>
      <c r="AK45" s="162"/>
      <c r="AL45" s="163"/>
      <c r="AM45" s="164"/>
      <c r="AN45" s="162"/>
      <c r="AO45" s="163"/>
      <c r="AP45" s="164"/>
      <c r="AQ45" s="162"/>
      <c r="AR45" s="163"/>
      <c r="AS45" s="164"/>
      <c r="AT45" s="162"/>
      <c r="AU45" s="163"/>
      <c r="AV45" s="164"/>
      <c r="AW45" s="162"/>
      <c r="AX45" s="163"/>
      <c r="AY45" s="164"/>
      <c r="AZ45" s="162"/>
      <c r="BA45" s="163"/>
      <c r="BB45" s="164"/>
      <c r="BC45" s="162"/>
      <c r="BD45" s="163"/>
      <c r="BE45" s="164"/>
      <c r="BF45" s="162"/>
      <c r="BG45" s="163"/>
      <c r="BH45" s="164"/>
      <c r="BI45" s="162"/>
      <c r="BJ45" s="163"/>
      <c r="BK45" s="164"/>
      <c r="BL45" s="162"/>
      <c r="BM45" s="163"/>
      <c r="BN45" s="164"/>
      <c r="BO45" s="162"/>
      <c r="BP45" s="163"/>
      <c r="BQ45" s="164"/>
    </row>
    <row r="46" spans="3:69" s="91" customFormat="1" ht="20.25" customHeight="1">
      <c r="C46" s="122">
        <v>3</v>
      </c>
      <c r="D46" s="105" t="str">
        <f aca="true" ca="1" t="shared" si="36" ref="D46:AI46">OFFSET($C$77,ROW()-ROW($B$40)+MATCH($B$40,$B$78:$B$306,0),COLUMN()-3)</f>
        <v>RR5</v>
      </c>
      <c r="E46" s="106" t="str">
        <f ca="1" t="shared" si="36"/>
        <v>－</v>
      </c>
      <c r="F46" s="158" t="str">
        <f ca="1" t="shared" si="36"/>
        <v>RR4</v>
      </c>
      <c r="G46" s="105" t="str">
        <f ca="1" t="shared" si="36"/>
        <v>RR5</v>
      </c>
      <c r="H46" s="106" t="str">
        <f ca="1" t="shared" si="36"/>
        <v>－</v>
      </c>
      <c r="I46" s="158" t="str">
        <f ca="1" t="shared" si="36"/>
        <v>RR4</v>
      </c>
      <c r="J46" s="105" t="str">
        <f ca="1" t="shared" si="36"/>
        <v>RR4</v>
      </c>
      <c r="K46" s="106" t="str">
        <f ca="1" t="shared" si="36"/>
        <v>－</v>
      </c>
      <c r="L46" s="158" t="str">
        <f ca="1" t="shared" si="36"/>
        <v>RR5</v>
      </c>
      <c r="M46" s="105" t="str">
        <f ca="1" t="shared" si="36"/>
        <v>RR9</v>
      </c>
      <c r="N46" s="106" t="str">
        <f ca="1" t="shared" si="36"/>
        <v>－</v>
      </c>
      <c r="O46" s="158" t="str">
        <f ca="1" t="shared" si="36"/>
        <v>RR8</v>
      </c>
      <c r="P46" s="105">
        <f ca="1" t="shared" si="36"/>
        <v>0</v>
      </c>
      <c r="Q46" s="106">
        <f ca="1" t="shared" si="36"/>
        <v>0</v>
      </c>
      <c r="R46" s="158">
        <f ca="1" t="shared" si="36"/>
        <v>0</v>
      </c>
      <c r="S46" s="105">
        <f ca="1" t="shared" si="36"/>
        <v>0</v>
      </c>
      <c r="T46" s="106">
        <f ca="1" t="shared" si="36"/>
        <v>0</v>
      </c>
      <c r="U46" s="158">
        <f ca="1" t="shared" si="36"/>
        <v>0</v>
      </c>
      <c r="V46" s="105">
        <f ca="1" t="shared" si="36"/>
        <v>0</v>
      </c>
      <c r="W46" s="106">
        <f ca="1" t="shared" si="36"/>
        <v>0</v>
      </c>
      <c r="X46" s="158">
        <f ca="1" t="shared" si="36"/>
        <v>0</v>
      </c>
      <c r="Y46" s="105">
        <f ca="1" t="shared" si="36"/>
        <v>0</v>
      </c>
      <c r="Z46" s="106">
        <f ca="1" t="shared" si="36"/>
        <v>0</v>
      </c>
      <c r="AA46" s="158">
        <f ca="1" t="shared" si="36"/>
        <v>0</v>
      </c>
      <c r="AB46" s="105">
        <f ca="1" t="shared" si="36"/>
        <v>0</v>
      </c>
      <c r="AC46" s="106">
        <f ca="1" t="shared" si="36"/>
        <v>0</v>
      </c>
      <c r="AD46" s="158">
        <f ca="1" t="shared" si="36"/>
        <v>0</v>
      </c>
      <c r="AE46" s="105">
        <f ca="1" t="shared" si="36"/>
        <v>0</v>
      </c>
      <c r="AF46" s="106">
        <f ca="1" t="shared" si="36"/>
        <v>0</v>
      </c>
      <c r="AG46" s="158">
        <f ca="1" t="shared" si="36"/>
        <v>0</v>
      </c>
      <c r="AH46" s="105">
        <f ca="1" t="shared" si="36"/>
        <v>0</v>
      </c>
      <c r="AI46" s="106">
        <f ca="1" t="shared" si="36"/>
        <v>0</v>
      </c>
      <c r="AJ46" s="158">
        <f aca="true" ca="1" t="shared" si="37" ref="AJ46:BQ46">OFFSET($C$77,ROW()-ROW($B$40)+MATCH($B$40,$B$78:$B$306,0),COLUMN()-3)</f>
        <v>0</v>
      </c>
      <c r="AK46" s="105">
        <f ca="1" t="shared" si="37"/>
        <v>0</v>
      </c>
      <c r="AL46" s="106">
        <f ca="1" t="shared" si="37"/>
        <v>0</v>
      </c>
      <c r="AM46" s="158">
        <f ca="1" t="shared" si="37"/>
        <v>0</v>
      </c>
      <c r="AN46" s="105">
        <f ca="1" t="shared" si="37"/>
        <v>0</v>
      </c>
      <c r="AO46" s="106">
        <f ca="1" t="shared" si="37"/>
        <v>0</v>
      </c>
      <c r="AP46" s="158">
        <f ca="1" t="shared" si="37"/>
        <v>0</v>
      </c>
      <c r="AQ46" s="105">
        <f ca="1" t="shared" si="37"/>
        <v>0</v>
      </c>
      <c r="AR46" s="106">
        <f ca="1" t="shared" si="37"/>
        <v>0</v>
      </c>
      <c r="AS46" s="158">
        <f ca="1" t="shared" si="37"/>
        <v>0</v>
      </c>
      <c r="AT46" s="105">
        <f ca="1" t="shared" si="37"/>
        <v>0</v>
      </c>
      <c r="AU46" s="106">
        <f ca="1" t="shared" si="37"/>
        <v>0</v>
      </c>
      <c r="AV46" s="158">
        <f ca="1" t="shared" si="37"/>
        <v>0</v>
      </c>
      <c r="AW46" s="105">
        <f ca="1" t="shared" si="37"/>
        <v>0</v>
      </c>
      <c r="AX46" s="106">
        <f ca="1" t="shared" si="37"/>
        <v>0</v>
      </c>
      <c r="AY46" s="158">
        <f ca="1" t="shared" si="37"/>
        <v>0</v>
      </c>
      <c r="AZ46" s="105">
        <f ca="1" t="shared" si="37"/>
        <v>0</v>
      </c>
      <c r="BA46" s="106">
        <f ca="1" t="shared" si="37"/>
        <v>0</v>
      </c>
      <c r="BB46" s="158">
        <f ca="1" t="shared" si="37"/>
        <v>0</v>
      </c>
      <c r="BC46" s="105">
        <f ca="1" t="shared" si="37"/>
        <v>0</v>
      </c>
      <c r="BD46" s="106">
        <f ca="1" t="shared" si="37"/>
        <v>0</v>
      </c>
      <c r="BE46" s="158">
        <f ca="1" t="shared" si="37"/>
        <v>0</v>
      </c>
      <c r="BF46" s="105">
        <f ca="1" t="shared" si="37"/>
        <v>0</v>
      </c>
      <c r="BG46" s="106">
        <f ca="1" t="shared" si="37"/>
        <v>0</v>
      </c>
      <c r="BH46" s="158">
        <f ca="1" t="shared" si="37"/>
        <v>0</v>
      </c>
      <c r="BI46" s="105">
        <f ca="1" t="shared" si="37"/>
        <v>0</v>
      </c>
      <c r="BJ46" s="106">
        <f ca="1" t="shared" si="37"/>
        <v>0</v>
      </c>
      <c r="BK46" s="158">
        <f ca="1" t="shared" si="37"/>
        <v>0</v>
      </c>
      <c r="BL46" s="105">
        <f ca="1" t="shared" si="37"/>
        <v>0</v>
      </c>
      <c r="BM46" s="106">
        <f ca="1" t="shared" si="37"/>
        <v>0</v>
      </c>
      <c r="BN46" s="158">
        <f ca="1" t="shared" si="37"/>
        <v>0</v>
      </c>
      <c r="BO46" s="105">
        <f ca="1" t="shared" si="37"/>
        <v>0</v>
      </c>
      <c r="BP46" s="106">
        <f ca="1" t="shared" si="37"/>
        <v>0</v>
      </c>
      <c r="BQ46" s="158">
        <f ca="1" t="shared" si="37"/>
        <v>0</v>
      </c>
    </row>
    <row r="47" spans="3:69" s="91" customFormat="1" ht="20.25" customHeight="1">
      <c r="C47" s="124"/>
      <c r="D47" s="162">
        <f aca="true" ca="1" t="shared" si="38" ref="D47:X47">OFFSET($C$77,ROW()-ROW($B$40)+MATCH($B$40,$B$78:$B$306,0),COLUMN()-3)</f>
        <v>0</v>
      </c>
      <c r="E47" s="163">
        <f ca="1" t="shared" si="38"/>
        <v>0</v>
      </c>
      <c r="F47" s="164">
        <f ca="1" t="shared" si="38"/>
        <v>0</v>
      </c>
      <c r="G47" s="162">
        <f ca="1" t="shared" si="38"/>
        <v>0</v>
      </c>
      <c r="H47" s="163">
        <f ca="1" t="shared" si="38"/>
        <v>0</v>
      </c>
      <c r="I47" s="164">
        <f ca="1" t="shared" si="38"/>
        <v>0</v>
      </c>
      <c r="J47" s="162">
        <f ca="1" t="shared" si="38"/>
        <v>0</v>
      </c>
      <c r="K47" s="163">
        <f ca="1" t="shared" si="38"/>
        <v>0</v>
      </c>
      <c r="L47" s="164">
        <f ca="1" t="shared" si="38"/>
        <v>0</v>
      </c>
      <c r="M47" s="162">
        <f ca="1" t="shared" si="38"/>
        <v>0</v>
      </c>
      <c r="N47" s="163">
        <f ca="1" t="shared" si="38"/>
        <v>0</v>
      </c>
      <c r="O47" s="164">
        <f ca="1" t="shared" si="38"/>
        <v>0</v>
      </c>
      <c r="P47" s="162">
        <f ca="1" t="shared" si="38"/>
        <v>0</v>
      </c>
      <c r="Q47" s="163">
        <f ca="1" t="shared" si="38"/>
        <v>0</v>
      </c>
      <c r="R47" s="164">
        <f ca="1" t="shared" si="38"/>
        <v>0</v>
      </c>
      <c r="S47" s="162">
        <f ca="1" t="shared" si="38"/>
        <v>0</v>
      </c>
      <c r="T47" s="163">
        <f ca="1" t="shared" si="38"/>
        <v>0</v>
      </c>
      <c r="U47" s="164">
        <f ca="1" t="shared" si="38"/>
        <v>0</v>
      </c>
      <c r="V47" s="162">
        <f ca="1" t="shared" si="38"/>
        <v>0</v>
      </c>
      <c r="W47" s="163">
        <f ca="1" t="shared" si="38"/>
        <v>0</v>
      </c>
      <c r="X47" s="164">
        <f ca="1" t="shared" si="38"/>
        <v>0</v>
      </c>
      <c r="Y47" s="162"/>
      <c r="Z47" s="163"/>
      <c r="AA47" s="164"/>
      <c r="AB47" s="162"/>
      <c r="AC47" s="163"/>
      <c r="AD47" s="164"/>
      <c r="AE47" s="162"/>
      <c r="AF47" s="163"/>
      <c r="AG47" s="164"/>
      <c r="AH47" s="162"/>
      <c r="AI47" s="163"/>
      <c r="AJ47" s="164"/>
      <c r="AK47" s="162"/>
      <c r="AL47" s="163"/>
      <c r="AM47" s="164"/>
      <c r="AN47" s="162"/>
      <c r="AO47" s="163"/>
      <c r="AP47" s="164"/>
      <c r="AQ47" s="162"/>
      <c r="AR47" s="163"/>
      <c r="AS47" s="164"/>
      <c r="AT47" s="162"/>
      <c r="AU47" s="163"/>
      <c r="AV47" s="164"/>
      <c r="AW47" s="162"/>
      <c r="AX47" s="163"/>
      <c r="AY47" s="164"/>
      <c r="AZ47" s="162"/>
      <c r="BA47" s="163"/>
      <c r="BB47" s="164"/>
      <c r="BC47" s="162"/>
      <c r="BD47" s="163"/>
      <c r="BE47" s="164"/>
      <c r="BF47" s="162"/>
      <c r="BG47" s="163"/>
      <c r="BH47" s="164"/>
      <c r="BI47" s="162"/>
      <c r="BJ47" s="163"/>
      <c r="BK47" s="164"/>
      <c r="BL47" s="162"/>
      <c r="BM47" s="163"/>
      <c r="BN47" s="164"/>
      <c r="BO47" s="162"/>
      <c r="BP47" s="163"/>
      <c r="BQ47" s="164"/>
    </row>
    <row r="48" spans="3:69" s="91" customFormat="1" ht="20.25" customHeight="1">
      <c r="C48" s="380" t="s">
        <v>133</v>
      </c>
      <c r="D48" s="156" t="str">
        <f aca="true" ca="1" t="shared" si="39" ref="D48:S48">OFFSET($C$77,ROW()-ROW($B$40)+MATCH($B$40,$B$78:$B$306,0),COLUMN()-3)</f>
        <v>RR1</v>
      </c>
      <c r="E48" s="157">
        <f ca="1" t="shared" si="39"/>
        <v>0</v>
      </c>
      <c r="F48" s="158">
        <f ca="1" t="shared" si="39"/>
        <v>0</v>
      </c>
      <c r="G48" s="156" t="str">
        <f ca="1" t="shared" si="39"/>
        <v>RR1</v>
      </c>
      <c r="H48" s="157">
        <f ca="1" t="shared" si="39"/>
        <v>0</v>
      </c>
      <c r="I48" s="158">
        <f ca="1" t="shared" si="39"/>
        <v>0</v>
      </c>
      <c r="J48" s="156" t="str">
        <f ca="1" t="shared" si="39"/>
        <v>RR1</v>
      </c>
      <c r="K48" s="157">
        <f ca="1" t="shared" si="39"/>
        <v>0</v>
      </c>
      <c r="L48" s="158">
        <f ca="1" t="shared" si="39"/>
        <v>0</v>
      </c>
      <c r="M48" s="156">
        <f ca="1" t="shared" si="39"/>
        <v>0</v>
      </c>
      <c r="N48" s="157">
        <f ca="1" t="shared" si="39"/>
        <v>0</v>
      </c>
      <c r="O48" s="158">
        <f ca="1" t="shared" si="39"/>
        <v>0</v>
      </c>
      <c r="P48" s="156">
        <f ca="1" t="shared" si="39"/>
        <v>0</v>
      </c>
      <c r="Q48" s="157">
        <f ca="1" t="shared" si="39"/>
        <v>0</v>
      </c>
      <c r="R48" s="158">
        <f ca="1" t="shared" si="39"/>
        <v>0</v>
      </c>
      <c r="S48" s="156">
        <f ca="1" t="shared" si="39"/>
        <v>0</v>
      </c>
      <c r="T48" s="157">
        <f aca="true" ca="1" t="shared" si="40" ref="G48:BQ52">OFFSET($C$77,ROW()-ROW($B$40)+MATCH($B$40,$B$78:$B$306,0),COLUMN()-3)</f>
        <v>0</v>
      </c>
      <c r="U48" s="158">
        <f ca="1" t="shared" si="40"/>
        <v>0</v>
      </c>
      <c r="V48" s="156">
        <f ca="1" t="shared" si="40"/>
        <v>0</v>
      </c>
      <c r="W48" s="157">
        <f ca="1" t="shared" si="40"/>
        <v>0</v>
      </c>
      <c r="X48" s="158">
        <f ca="1" t="shared" si="40"/>
        <v>0</v>
      </c>
      <c r="Y48" s="156">
        <f ca="1" t="shared" si="40"/>
        <v>0</v>
      </c>
      <c r="Z48" s="157">
        <f ca="1" t="shared" si="40"/>
        <v>0</v>
      </c>
      <c r="AA48" s="158">
        <f ca="1" t="shared" si="40"/>
        <v>0</v>
      </c>
      <c r="AB48" s="156">
        <f ca="1" t="shared" si="40"/>
        <v>0</v>
      </c>
      <c r="AC48" s="157">
        <f ca="1" t="shared" si="40"/>
        <v>0</v>
      </c>
      <c r="AD48" s="158">
        <f ca="1" t="shared" si="40"/>
        <v>0</v>
      </c>
      <c r="AE48" s="156">
        <f ca="1" t="shared" si="40"/>
        <v>0</v>
      </c>
      <c r="AF48" s="157">
        <f ca="1" t="shared" si="40"/>
        <v>0</v>
      </c>
      <c r="AG48" s="158">
        <f ca="1" t="shared" si="40"/>
        <v>0</v>
      </c>
      <c r="AH48" s="156">
        <f ca="1" t="shared" si="40"/>
        <v>0</v>
      </c>
      <c r="AI48" s="157">
        <f ca="1" t="shared" si="40"/>
        <v>0</v>
      </c>
      <c r="AJ48" s="158">
        <f ca="1" t="shared" si="40"/>
        <v>0</v>
      </c>
      <c r="AK48" s="156">
        <f ca="1" t="shared" si="40"/>
        <v>0</v>
      </c>
      <c r="AL48" s="157">
        <f ca="1" t="shared" si="40"/>
        <v>0</v>
      </c>
      <c r="AM48" s="158">
        <f ca="1" t="shared" si="40"/>
        <v>0</v>
      </c>
      <c r="AN48" s="156">
        <f ca="1" t="shared" si="40"/>
        <v>0</v>
      </c>
      <c r="AO48" s="157">
        <f ca="1" t="shared" si="40"/>
        <v>0</v>
      </c>
      <c r="AP48" s="158">
        <f ca="1" t="shared" si="40"/>
        <v>0</v>
      </c>
      <c r="AQ48" s="156">
        <f ca="1" t="shared" si="40"/>
        <v>0</v>
      </c>
      <c r="AR48" s="157">
        <f ca="1" t="shared" si="40"/>
        <v>0</v>
      </c>
      <c r="AS48" s="158">
        <f ca="1" t="shared" si="40"/>
        <v>0</v>
      </c>
      <c r="AT48" s="156">
        <f ca="1" t="shared" si="40"/>
        <v>0</v>
      </c>
      <c r="AU48" s="157">
        <f ca="1" t="shared" si="40"/>
        <v>0</v>
      </c>
      <c r="AV48" s="158">
        <f ca="1" t="shared" si="40"/>
        <v>0</v>
      </c>
      <c r="AW48" s="156">
        <f ca="1" t="shared" si="40"/>
        <v>0</v>
      </c>
      <c r="AX48" s="157">
        <f ca="1" t="shared" si="40"/>
        <v>0</v>
      </c>
      <c r="AY48" s="158">
        <f ca="1" t="shared" si="40"/>
        <v>0</v>
      </c>
      <c r="AZ48" s="156">
        <f ca="1" t="shared" si="40"/>
        <v>0</v>
      </c>
      <c r="BA48" s="157">
        <f ca="1" t="shared" si="40"/>
        <v>0</v>
      </c>
      <c r="BB48" s="158">
        <f ca="1" t="shared" si="40"/>
        <v>0</v>
      </c>
      <c r="BC48" s="156">
        <f ca="1" t="shared" si="40"/>
        <v>0</v>
      </c>
      <c r="BD48" s="157">
        <f ca="1" t="shared" si="40"/>
        <v>0</v>
      </c>
      <c r="BE48" s="158">
        <f ca="1" t="shared" si="40"/>
        <v>0</v>
      </c>
      <c r="BF48" s="156">
        <f ca="1" t="shared" si="40"/>
        <v>0</v>
      </c>
      <c r="BG48" s="157">
        <f ca="1" t="shared" si="40"/>
        <v>0</v>
      </c>
      <c r="BH48" s="158">
        <f ca="1" t="shared" si="40"/>
        <v>0</v>
      </c>
      <c r="BI48" s="156">
        <f ca="1" t="shared" si="40"/>
        <v>0</v>
      </c>
      <c r="BJ48" s="157">
        <f ca="1" t="shared" si="40"/>
        <v>0</v>
      </c>
      <c r="BK48" s="158">
        <f ca="1" t="shared" si="40"/>
        <v>0</v>
      </c>
      <c r="BL48" s="156">
        <f ca="1" t="shared" si="40"/>
        <v>0</v>
      </c>
      <c r="BM48" s="157">
        <f ca="1" t="shared" si="40"/>
        <v>0</v>
      </c>
      <c r="BN48" s="158">
        <f ca="1" t="shared" si="40"/>
        <v>0</v>
      </c>
      <c r="BO48" s="156">
        <f ca="1" t="shared" si="40"/>
        <v>0</v>
      </c>
      <c r="BP48" s="157">
        <f ca="1" t="shared" si="40"/>
        <v>0</v>
      </c>
      <c r="BQ48" s="158">
        <f ca="1" t="shared" si="40"/>
        <v>0</v>
      </c>
    </row>
    <row r="49" spans="3:69" s="91" customFormat="1" ht="20.25" customHeight="1">
      <c r="C49" s="381"/>
      <c r="D49" s="382" t="str">
        <f aca="true" ca="1" t="shared" si="41" ref="D49:F53">OFFSET($C$77,ROW()-ROW($B$40)+MATCH($B$40,$B$78:$B$306,0),COLUMN()-3)</f>
        <v>RR8</v>
      </c>
      <c r="E49" s="209">
        <f ca="1" t="shared" si="41"/>
        <v>0</v>
      </c>
      <c r="F49" s="223">
        <f ca="1" t="shared" si="41"/>
        <v>0</v>
      </c>
      <c r="G49" s="382" t="str">
        <f ca="1" t="shared" si="40"/>
        <v>RR8</v>
      </c>
      <c r="H49" s="209">
        <f ca="1" t="shared" si="40"/>
        <v>0</v>
      </c>
      <c r="I49" s="223">
        <f ca="1" t="shared" si="40"/>
        <v>0</v>
      </c>
      <c r="J49" s="382" t="str">
        <f ca="1" t="shared" si="40"/>
        <v>RR8</v>
      </c>
      <c r="K49" s="209">
        <f ca="1" t="shared" si="40"/>
        <v>0</v>
      </c>
      <c r="L49" s="223">
        <f ca="1" t="shared" si="40"/>
        <v>0</v>
      </c>
      <c r="M49" s="382">
        <f ca="1" t="shared" si="40"/>
        <v>0</v>
      </c>
      <c r="N49" s="209">
        <f ca="1" t="shared" si="40"/>
        <v>0</v>
      </c>
      <c r="O49" s="223">
        <f ca="1" t="shared" si="40"/>
        <v>0</v>
      </c>
      <c r="P49" s="382">
        <f ca="1" t="shared" si="40"/>
        <v>0</v>
      </c>
      <c r="Q49" s="209">
        <f ca="1" t="shared" si="40"/>
        <v>0</v>
      </c>
      <c r="R49" s="223">
        <f ca="1" t="shared" si="40"/>
        <v>0</v>
      </c>
      <c r="S49" s="382">
        <f ca="1" t="shared" si="40"/>
        <v>0</v>
      </c>
      <c r="T49" s="209">
        <f ca="1" t="shared" si="40"/>
        <v>0</v>
      </c>
      <c r="U49" s="223">
        <f ca="1" t="shared" si="40"/>
        <v>0</v>
      </c>
      <c r="V49" s="382">
        <f ca="1" t="shared" si="40"/>
        <v>0</v>
      </c>
      <c r="W49" s="209">
        <f ca="1" t="shared" si="40"/>
        <v>0</v>
      </c>
      <c r="X49" s="223">
        <f ca="1" t="shared" si="40"/>
        <v>0</v>
      </c>
      <c r="Y49" s="382">
        <f ca="1" t="shared" si="40"/>
        <v>0</v>
      </c>
      <c r="Z49" s="209">
        <f ca="1" t="shared" si="40"/>
        <v>0</v>
      </c>
      <c r="AA49" s="223">
        <f ca="1" t="shared" si="40"/>
        <v>0</v>
      </c>
      <c r="AB49" s="382">
        <f ca="1" t="shared" si="40"/>
        <v>0</v>
      </c>
      <c r="AC49" s="209">
        <f ca="1" t="shared" si="40"/>
        <v>0</v>
      </c>
      <c r="AD49" s="223">
        <f ca="1" t="shared" si="40"/>
        <v>0</v>
      </c>
      <c r="AE49" s="382">
        <f ca="1" t="shared" si="40"/>
        <v>0</v>
      </c>
      <c r="AF49" s="209">
        <f ca="1" t="shared" si="40"/>
        <v>0</v>
      </c>
      <c r="AG49" s="223">
        <f ca="1" t="shared" si="40"/>
        <v>0</v>
      </c>
      <c r="AH49" s="382">
        <f ca="1" t="shared" si="40"/>
        <v>0</v>
      </c>
      <c r="AI49" s="209">
        <f ca="1" t="shared" si="40"/>
        <v>0</v>
      </c>
      <c r="AJ49" s="223">
        <f ca="1" t="shared" si="40"/>
        <v>0</v>
      </c>
      <c r="AK49" s="382">
        <f ca="1" t="shared" si="40"/>
        <v>0</v>
      </c>
      <c r="AL49" s="209">
        <f ca="1" t="shared" si="40"/>
        <v>0</v>
      </c>
      <c r="AM49" s="223">
        <f ca="1" t="shared" si="40"/>
        <v>0</v>
      </c>
      <c r="AN49" s="382">
        <f ca="1" t="shared" si="40"/>
        <v>0</v>
      </c>
      <c r="AO49" s="209">
        <f ca="1" t="shared" si="40"/>
        <v>0</v>
      </c>
      <c r="AP49" s="223">
        <f ca="1" t="shared" si="40"/>
        <v>0</v>
      </c>
      <c r="AQ49" s="382">
        <f ca="1" t="shared" si="40"/>
        <v>0</v>
      </c>
      <c r="AR49" s="209">
        <f ca="1" t="shared" si="40"/>
        <v>0</v>
      </c>
      <c r="AS49" s="223">
        <f ca="1" t="shared" si="40"/>
        <v>0</v>
      </c>
      <c r="AT49" s="382">
        <f ca="1" t="shared" si="40"/>
        <v>0</v>
      </c>
      <c r="AU49" s="209">
        <f ca="1" t="shared" si="40"/>
        <v>0</v>
      </c>
      <c r="AV49" s="223">
        <f ca="1" t="shared" si="40"/>
        <v>0</v>
      </c>
      <c r="AW49" s="382">
        <f ca="1" t="shared" si="40"/>
        <v>0</v>
      </c>
      <c r="AX49" s="209">
        <f ca="1" t="shared" si="40"/>
        <v>0</v>
      </c>
      <c r="AY49" s="223">
        <f ca="1" t="shared" si="40"/>
        <v>0</v>
      </c>
      <c r="AZ49" s="382">
        <f ca="1" t="shared" si="40"/>
        <v>0</v>
      </c>
      <c r="BA49" s="209">
        <f ca="1" t="shared" si="40"/>
        <v>0</v>
      </c>
      <c r="BB49" s="223">
        <f ca="1" t="shared" si="40"/>
        <v>0</v>
      </c>
      <c r="BC49" s="382">
        <f ca="1" t="shared" si="40"/>
        <v>0</v>
      </c>
      <c r="BD49" s="209">
        <f ca="1" t="shared" si="40"/>
        <v>0</v>
      </c>
      <c r="BE49" s="223">
        <f ca="1" t="shared" si="40"/>
        <v>0</v>
      </c>
      <c r="BF49" s="382">
        <f ca="1" t="shared" si="40"/>
        <v>0</v>
      </c>
      <c r="BG49" s="209">
        <f ca="1" t="shared" si="40"/>
        <v>0</v>
      </c>
      <c r="BH49" s="223">
        <f ca="1" t="shared" si="40"/>
        <v>0</v>
      </c>
      <c r="BI49" s="382">
        <f ca="1" t="shared" si="40"/>
        <v>0</v>
      </c>
      <c r="BJ49" s="209">
        <f ca="1" t="shared" si="40"/>
        <v>0</v>
      </c>
      <c r="BK49" s="223">
        <f ca="1" t="shared" si="40"/>
        <v>0</v>
      </c>
      <c r="BL49" s="382">
        <f ca="1" t="shared" si="40"/>
        <v>0</v>
      </c>
      <c r="BM49" s="209">
        <f ca="1" t="shared" si="40"/>
        <v>0</v>
      </c>
      <c r="BN49" s="223">
        <f ca="1" t="shared" si="40"/>
        <v>0</v>
      </c>
      <c r="BO49" s="382">
        <f ca="1" t="shared" si="40"/>
        <v>0</v>
      </c>
      <c r="BP49" s="209">
        <f ca="1" t="shared" si="40"/>
        <v>0</v>
      </c>
      <c r="BQ49" s="223">
        <f ca="1" t="shared" si="40"/>
        <v>0</v>
      </c>
    </row>
    <row r="50" spans="3:69" s="91" customFormat="1" ht="20.25" customHeight="1">
      <c r="C50" s="381"/>
      <c r="D50" s="382" t="str">
        <f ca="1" t="shared" si="41"/>
        <v>RR9</v>
      </c>
      <c r="E50" s="209">
        <f ca="1" t="shared" si="41"/>
        <v>0</v>
      </c>
      <c r="F50" s="223">
        <f ca="1" t="shared" si="41"/>
        <v>0</v>
      </c>
      <c r="G50" s="382" t="str">
        <f ca="1" t="shared" si="40"/>
        <v>RR9</v>
      </c>
      <c r="H50" s="209">
        <f ca="1" t="shared" si="40"/>
        <v>0</v>
      </c>
      <c r="I50" s="223">
        <f ca="1" t="shared" si="40"/>
        <v>0</v>
      </c>
      <c r="J50" s="382" t="str">
        <f ca="1" t="shared" si="40"/>
        <v>RR9</v>
      </c>
      <c r="K50" s="209">
        <f ca="1" t="shared" si="40"/>
        <v>0</v>
      </c>
      <c r="L50" s="223">
        <f ca="1" t="shared" si="40"/>
        <v>0</v>
      </c>
      <c r="M50" s="382">
        <f ca="1" t="shared" si="40"/>
        <v>0</v>
      </c>
      <c r="N50" s="209">
        <f ca="1" t="shared" si="40"/>
        <v>0</v>
      </c>
      <c r="O50" s="223">
        <f ca="1" t="shared" si="40"/>
        <v>0</v>
      </c>
      <c r="P50" s="382">
        <f ca="1" t="shared" si="40"/>
        <v>0</v>
      </c>
      <c r="Q50" s="209">
        <f ca="1" t="shared" si="40"/>
        <v>0</v>
      </c>
      <c r="R50" s="223">
        <f ca="1" t="shared" si="40"/>
        <v>0</v>
      </c>
      <c r="S50" s="382">
        <f ca="1" t="shared" si="40"/>
        <v>0</v>
      </c>
      <c r="T50" s="209">
        <f ca="1" t="shared" si="40"/>
        <v>0</v>
      </c>
      <c r="U50" s="223">
        <f ca="1" t="shared" si="40"/>
        <v>0</v>
      </c>
      <c r="V50" s="382">
        <f ca="1" t="shared" si="40"/>
        <v>0</v>
      </c>
      <c r="W50" s="209">
        <f ca="1" t="shared" si="40"/>
        <v>0</v>
      </c>
      <c r="X50" s="223">
        <f ca="1" t="shared" si="40"/>
        <v>0</v>
      </c>
      <c r="Y50" s="382">
        <f ca="1" t="shared" si="40"/>
        <v>0</v>
      </c>
      <c r="Z50" s="209">
        <f ca="1" t="shared" si="40"/>
        <v>0</v>
      </c>
      <c r="AA50" s="223">
        <f ca="1" t="shared" si="40"/>
        <v>0</v>
      </c>
      <c r="AB50" s="382">
        <f ca="1" t="shared" si="40"/>
        <v>0</v>
      </c>
      <c r="AC50" s="209">
        <f ca="1" t="shared" si="40"/>
        <v>0</v>
      </c>
      <c r="AD50" s="223">
        <f ca="1" t="shared" si="40"/>
        <v>0</v>
      </c>
      <c r="AE50" s="382">
        <f ca="1" t="shared" si="40"/>
        <v>0</v>
      </c>
      <c r="AF50" s="209">
        <f ca="1" t="shared" si="40"/>
        <v>0</v>
      </c>
      <c r="AG50" s="223">
        <f ca="1" t="shared" si="40"/>
        <v>0</v>
      </c>
      <c r="AH50" s="382">
        <f ca="1" t="shared" si="40"/>
        <v>0</v>
      </c>
      <c r="AI50" s="209">
        <f ca="1" t="shared" si="40"/>
        <v>0</v>
      </c>
      <c r="AJ50" s="223">
        <f ca="1" t="shared" si="40"/>
        <v>0</v>
      </c>
      <c r="AK50" s="382">
        <f ca="1" t="shared" si="40"/>
        <v>0</v>
      </c>
      <c r="AL50" s="209">
        <f ca="1" t="shared" si="40"/>
        <v>0</v>
      </c>
      <c r="AM50" s="223">
        <f ca="1" t="shared" si="40"/>
        <v>0</v>
      </c>
      <c r="AN50" s="382">
        <f ca="1" t="shared" si="40"/>
        <v>0</v>
      </c>
      <c r="AO50" s="209">
        <f ca="1" t="shared" si="40"/>
        <v>0</v>
      </c>
      <c r="AP50" s="223">
        <f ca="1" t="shared" si="40"/>
        <v>0</v>
      </c>
      <c r="AQ50" s="382">
        <f ca="1" t="shared" si="40"/>
        <v>0</v>
      </c>
      <c r="AR50" s="209">
        <f ca="1" t="shared" si="40"/>
        <v>0</v>
      </c>
      <c r="AS50" s="223">
        <f ca="1" t="shared" si="40"/>
        <v>0</v>
      </c>
      <c r="AT50" s="382">
        <f ca="1" t="shared" si="40"/>
        <v>0</v>
      </c>
      <c r="AU50" s="209">
        <f ca="1" t="shared" si="40"/>
        <v>0</v>
      </c>
      <c r="AV50" s="223">
        <f ca="1" t="shared" si="40"/>
        <v>0</v>
      </c>
      <c r="AW50" s="382">
        <f ca="1" t="shared" si="40"/>
        <v>0</v>
      </c>
      <c r="AX50" s="209">
        <f ca="1" t="shared" si="40"/>
        <v>0</v>
      </c>
      <c r="AY50" s="223">
        <f ca="1" t="shared" si="40"/>
        <v>0</v>
      </c>
      <c r="AZ50" s="382">
        <f ca="1" t="shared" si="40"/>
        <v>0</v>
      </c>
      <c r="BA50" s="209">
        <f ca="1" t="shared" si="40"/>
        <v>0</v>
      </c>
      <c r="BB50" s="223">
        <f ca="1" t="shared" si="40"/>
        <v>0</v>
      </c>
      <c r="BC50" s="382">
        <f ca="1" t="shared" si="40"/>
        <v>0</v>
      </c>
      <c r="BD50" s="209">
        <f ca="1" t="shared" si="40"/>
        <v>0</v>
      </c>
      <c r="BE50" s="223">
        <f ca="1" t="shared" si="40"/>
        <v>0</v>
      </c>
      <c r="BF50" s="382">
        <f ca="1" t="shared" si="40"/>
        <v>0</v>
      </c>
      <c r="BG50" s="209">
        <f ca="1" t="shared" si="40"/>
        <v>0</v>
      </c>
      <c r="BH50" s="223">
        <f ca="1" t="shared" si="40"/>
        <v>0</v>
      </c>
      <c r="BI50" s="382">
        <f ca="1" t="shared" si="40"/>
        <v>0</v>
      </c>
      <c r="BJ50" s="209">
        <f ca="1" t="shared" si="40"/>
        <v>0</v>
      </c>
      <c r="BK50" s="223">
        <f ca="1" t="shared" si="40"/>
        <v>0</v>
      </c>
      <c r="BL50" s="382">
        <f ca="1" t="shared" si="40"/>
        <v>0</v>
      </c>
      <c r="BM50" s="209">
        <f ca="1" t="shared" si="40"/>
        <v>0</v>
      </c>
      <c r="BN50" s="223">
        <f ca="1" t="shared" si="40"/>
        <v>0</v>
      </c>
      <c r="BO50" s="382">
        <f ca="1" t="shared" si="40"/>
        <v>0</v>
      </c>
      <c r="BP50" s="209">
        <f ca="1" t="shared" si="40"/>
        <v>0</v>
      </c>
      <c r="BQ50" s="223">
        <f ca="1" t="shared" si="40"/>
        <v>0</v>
      </c>
    </row>
    <row r="51" spans="3:69" s="91" customFormat="1" ht="20.25" customHeight="1">
      <c r="C51" s="381"/>
      <c r="D51" s="382">
        <f ca="1" t="shared" si="41"/>
        <v>0</v>
      </c>
      <c r="E51" s="209">
        <f ca="1" t="shared" si="41"/>
        <v>0</v>
      </c>
      <c r="F51" s="223">
        <f ca="1" t="shared" si="41"/>
        <v>0</v>
      </c>
      <c r="G51" s="382">
        <f ca="1" t="shared" si="40"/>
        <v>0</v>
      </c>
      <c r="H51" s="209">
        <f ca="1" t="shared" si="40"/>
        <v>0</v>
      </c>
      <c r="I51" s="223">
        <f ca="1" t="shared" si="40"/>
        <v>0</v>
      </c>
      <c r="J51" s="382">
        <f ca="1" t="shared" si="40"/>
        <v>0</v>
      </c>
      <c r="K51" s="209">
        <f ca="1" t="shared" si="40"/>
        <v>0</v>
      </c>
      <c r="L51" s="223">
        <f ca="1" t="shared" si="40"/>
        <v>0</v>
      </c>
      <c r="M51" s="382">
        <f ca="1" t="shared" si="40"/>
        <v>0</v>
      </c>
      <c r="N51" s="209">
        <f ca="1" t="shared" si="40"/>
        <v>0</v>
      </c>
      <c r="O51" s="223">
        <f ca="1" t="shared" si="40"/>
        <v>0</v>
      </c>
      <c r="P51" s="382">
        <f ca="1" t="shared" si="40"/>
        <v>0</v>
      </c>
      <c r="Q51" s="209">
        <f ca="1" t="shared" si="40"/>
        <v>0</v>
      </c>
      <c r="R51" s="223">
        <f ca="1" t="shared" si="40"/>
        <v>0</v>
      </c>
      <c r="S51" s="382">
        <f ca="1" t="shared" si="40"/>
        <v>0</v>
      </c>
      <c r="T51" s="209">
        <f ca="1" t="shared" si="40"/>
        <v>0</v>
      </c>
      <c r="U51" s="223">
        <f ca="1" t="shared" si="40"/>
        <v>0</v>
      </c>
      <c r="V51" s="382">
        <f ca="1" t="shared" si="40"/>
        <v>0</v>
      </c>
      <c r="W51" s="209">
        <f ca="1" t="shared" si="40"/>
        <v>0</v>
      </c>
      <c r="X51" s="223">
        <f ca="1" t="shared" si="40"/>
        <v>0</v>
      </c>
      <c r="Y51" s="382">
        <f ca="1" t="shared" si="40"/>
        <v>0</v>
      </c>
      <c r="Z51" s="209">
        <f ca="1" t="shared" si="40"/>
        <v>0</v>
      </c>
      <c r="AA51" s="223">
        <f ca="1" t="shared" si="40"/>
        <v>0</v>
      </c>
      <c r="AB51" s="382">
        <f ca="1" t="shared" si="40"/>
        <v>0</v>
      </c>
      <c r="AC51" s="209">
        <f ca="1" t="shared" si="40"/>
        <v>0</v>
      </c>
      <c r="AD51" s="223">
        <f ca="1" t="shared" si="40"/>
        <v>0</v>
      </c>
      <c r="AE51" s="382">
        <f ca="1" t="shared" si="40"/>
        <v>0</v>
      </c>
      <c r="AF51" s="209">
        <f ca="1" t="shared" si="40"/>
        <v>0</v>
      </c>
      <c r="AG51" s="223">
        <f ca="1" t="shared" si="40"/>
        <v>0</v>
      </c>
      <c r="AH51" s="382">
        <f ca="1" t="shared" si="40"/>
        <v>0</v>
      </c>
      <c r="AI51" s="209">
        <f ca="1" t="shared" si="40"/>
        <v>0</v>
      </c>
      <c r="AJ51" s="223">
        <f ca="1" t="shared" si="40"/>
        <v>0</v>
      </c>
      <c r="AK51" s="382">
        <f ca="1" t="shared" si="40"/>
        <v>0</v>
      </c>
      <c r="AL51" s="209">
        <f ca="1" t="shared" si="40"/>
        <v>0</v>
      </c>
      <c r="AM51" s="223">
        <f ca="1" t="shared" si="40"/>
        <v>0</v>
      </c>
      <c r="AN51" s="382">
        <f ca="1" t="shared" si="40"/>
        <v>0</v>
      </c>
      <c r="AO51" s="209">
        <f ca="1" t="shared" si="40"/>
        <v>0</v>
      </c>
      <c r="AP51" s="223">
        <f ca="1" t="shared" si="40"/>
        <v>0</v>
      </c>
      <c r="AQ51" s="382">
        <f ca="1" t="shared" si="40"/>
        <v>0</v>
      </c>
      <c r="AR51" s="209">
        <f ca="1" t="shared" si="40"/>
        <v>0</v>
      </c>
      <c r="AS51" s="223">
        <f ca="1" t="shared" si="40"/>
        <v>0</v>
      </c>
      <c r="AT51" s="382">
        <f ca="1" t="shared" si="40"/>
        <v>0</v>
      </c>
      <c r="AU51" s="209">
        <f ca="1" t="shared" si="40"/>
        <v>0</v>
      </c>
      <c r="AV51" s="223">
        <f ca="1" t="shared" si="40"/>
        <v>0</v>
      </c>
      <c r="AW51" s="382">
        <f ca="1" t="shared" si="40"/>
        <v>0</v>
      </c>
      <c r="AX51" s="209">
        <f ca="1" t="shared" si="40"/>
        <v>0</v>
      </c>
      <c r="AY51" s="223">
        <f ca="1" t="shared" si="40"/>
        <v>0</v>
      </c>
      <c r="AZ51" s="382">
        <f ca="1" t="shared" si="40"/>
        <v>0</v>
      </c>
      <c r="BA51" s="209">
        <f ca="1" t="shared" si="40"/>
        <v>0</v>
      </c>
      <c r="BB51" s="223">
        <f ca="1" t="shared" si="40"/>
        <v>0</v>
      </c>
      <c r="BC51" s="382">
        <f ca="1" t="shared" si="40"/>
        <v>0</v>
      </c>
      <c r="BD51" s="209">
        <f ca="1" t="shared" si="40"/>
        <v>0</v>
      </c>
      <c r="BE51" s="223">
        <f ca="1" t="shared" si="40"/>
        <v>0</v>
      </c>
      <c r="BF51" s="382">
        <f ca="1" t="shared" si="40"/>
        <v>0</v>
      </c>
      <c r="BG51" s="209">
        <f ca="1" t="shared" si="40"/>
        <v>0</v>
      </c>
      <c r="BH51" s="223">
        <f ca="1" t="shared" si="40"/>
        <v>0</v>
      </c>
      <c r="BI51" s="382">
        <f ca="1" t="shared" si="40"/>
        <v>0</v>
      </c>
      <c r="BJ51" s="209">
        <f ca="1" t="shared" si="40"/>
        <v>0</v>
      </c>
      <c r="BK51" s="223">
        <f ca="1" t="shared" si="40"/>
        <v>0</v>
      </c>
      <c r="BL51" s="382">
        <f ca="1" t="shared" si="40"/>
        <v>0</v>
      </c>
      <c r="BM51" s="209">
        <f ca="1" t="shared" si="40"/>
        <v>0</v>
      </c>
      <c r="BN51" s="223">
        <f ca="1" t="shared" si="40"/>
        <v>0</v>
      </c>
      <c r="BO51" s="382">
        <f ca="1" t="shared" si="40"/>
        <v>0</v>
      </c>
      <c r="BP51" s="209">
        <f ca="1" t="shared" si="40"/>
        <v>0</v>
      </c>
      <c r="BQ51" s="223">
        <f ca="1" t="shared" si="40"/>
        <v>0</v>
      </c>
    </row>
    <row r="52" spans="3:69" s="91" customFormat="1" ht="20.25" customHeight="1">
      <c r="C52" s="381"/>
      <c r="D52" s="382">
        <f ca="1" t="shared" si="41"/>
        <v>0</v>
      </c>
      <c r="E52" s="209">
        <f ca="1" t="shared" si="41"/>
        <v>0</v>
      </c>
      <c r="F52" s="223">
        <f ca="1" t="shared" si="41"/>
        <v>0</v>
      </c>
      <c r="G52" s="382">
        <f ca="1" t="shared" si="40"/>
        <v>0</v>
      </c>
      <c r="H52" s="209">
        <f ca="1" t="shared" si="40"/>
        <v>0</v>
      </c>
      <c r="I52" s="223">
        <f ca="1" t="shared" si="40"/>
        <v>0</v>
      </c>
      <c r="J52" s="382">
        <f ca="1" t="shared" si="40"/>
        <v>0</v>
      </c>
      <c r="K52" s="209">
        <f ca="1" t="shared" si="40"/>
        <v>0</v>
      </c>
      <c r="L52" s="223">
        <f ca="1" t="shared" si="40"/>
        <v>0</v>
      </c>
      <c r="M52" s="382">
        <f ca="1" t="shared" si="40"/>
        <v>0</v>
      </c>
      <c r="N52" s="209">
        <f ca="1" t="shared" si="40"/>
        <v>0</v>
      </c>
      <c r="O52" s="223">
        <f ca="1" t="shared" si="40"/>
        <v>0</v>
      </c>
      <c r="P52" s="382">
        <f ca="1" t="shared" si="40"/>
        <v>0</v>
      </c>
      <c r="Q52" s="209">
        <f ca="1" t="shared" si="40"/>
        <v>0</v>
      </c>
      <c r="R52" s="223">
        <f ca="1" t="shared" si="40"/>
        <v>0</v>
      </c>
      <c r="S52" s="382">
        <f ca="1" t="shared" si="40"/>
        <v>0</v>
      </c>
      <c r="T52" s="209">
        <f ca="1" t="shared" si="40"/>
        <v>0</v>
      </c>
      <c r="U52" s="223">
        <f ca="1" t="shared" si="40"/>
        <v>0</v>
      </c>
      <c r="V52" s="382">
        <f ca="1" t="shared" si="40"/>
        <v>0</v>
      </c>
      <c r="W52" s="209">
        <f aca="true" ca="1" t="shared" si="42" ref="G52:BQ53">OFFSET($C$77,ROW()-ROW($B$40)+MATCH($B$40,$B$78:$B$306,0),COLUMN()-3)</f>
        <v>0</v>
      </c>
      <c r="X52" s="223">
        <f ca="1" t="shared" si="42"/>
        <v>0</v>
      </c>
      <c r="Y52" s="382">
        <f ca="1" t="shared" si="42"/>
        <v>0</v>
      </c>
      <c r="Z52" s="209">
        <f ca="1" t="shared" si="42"/>
        <v>0</v>
      </c>
      <c r="AA52" s="223">
        <f ca="1" t="shared" si="42"/>
        <v>0</v>
      </c>
      <c r="AB52" s="382">
        <f ca="1" t="shared" si="42"/>
        <v>0</v>
      </c>
      <c r="AC52" s="209">
        <f ca="1" t="shared" si="42"/>
        <v>0</v>
      </c>
      <c r="AD52" s="223">
        <f ca="1" t="shared" si="42"/>
        <v>0</v>
      </c>
      <c r="AE52" s="382">
        <f ca="1" t="shared" si="42"/>
        <v>0</v>
      </c>
      <c r="AF52" s="209">
        <f ca="1" t="shared" si="42"/>
        <v>0</v>
      </c>
      <c r="AG52" s="223">
        <f ca="1" t="shared" si="42"/>
        <v>0</v>
      </c>
      <c r="AH52" s="382">
        <f ca="1" t="shared" si="42"/>
        <v>0</v>
      </c>
      <c r="AI52" s="209">
        <f ca="1" t="shared" si="42"/>
        <v>0</v>
      </c>
      <c r="AJ52" s="223">
        <f ca="1" t="shared" si="42"/>
        <v>0</v>
      </c>
      <c r="AK52" s="382">
        <f ca="1" t="shared" si="42"/>
        <v>0</v>
      </c>
      <c r="AL52" s="209">
        <f ca="1" t="shared" si="42"/>
        <v>0</v>
      </c>
      <c r="AM52" s="223">
        <f ca="1" t="shared" si="42"/>
        <v>0</v>
      </c>
      <c r="AN52" s="382">
        <f ca="1" t="shared" si="42"/>
        <v>0</v>
      </c>
      <c r="AO52" s="209">
        <f ca="1" t="shared" si="42"/>
        <v>0</v>
      </c>
      <c r="AP52" s="223">
        <f ca="1" t="shared" si="42"/>
        <v>0</v>
      </c>
      <c r="AQ52" s="382">
        <f ca="1" t="shared" si="42"/>
        <v>0</v>
      </c>
      <c r="AR52" s="209">
        <f ca="1" t="shared" si="42"/>
        <v>0</v>
      </c>
      <c r="AS52" s="223">
        <f ca="1" t="shared" si="42"/>
        <v>0</v>
      </c>
      <c r="AT52" s="382">
        <f ca="1" t="shared" si="42"/>
        <v>0</v>
      </c>
      <c r="AU52" s="209">
        <f ca="1" t="shared" si="42"/>
        <v>0</v>
      </c>
      <c r="AV52" s="223">
        <f ca="1" t="shared" si="42"/>
        <v>0</v>
      </c>
      <c r="AW52" s="382">
        <f ca="1" t="shared" si="42"/>
        <v>0</v>
      </c>
      <c r="AX52" s="209">
        <f ca="1" t="shared" si="42"/>
        <v>0</v>
      </c>
      <c r="AY52" s="223">
        <f ca="1" t="shared" si="42"/>
        <v>0</v>
      </c>
      <c r="AZ52" s="382">
        <f ca="1" t="shared" si="42"/>
        <v>0</v>
      </c>
      <c r="BA52" s="209">
        <f ca="1" t="shared" si="42"/>
        <v>0</v>
      </c>
      <c r="BB52" s="223">
        <f ca="1" t="shared" si="42"/>
        <v>0</v>
      </c>
      <c r="BC52" s="382">
        <f ca="1" t="shared" si="42"/>
        <v>0</v>
      </c>
      <c r="BD52" s="209">
        <f ca="1" t="shared" si="42"/>
        <v>0</v>
      </c>
      <c r="BE52" s="223">
        <f ca="1" t="shared" si="42"/>
        <v>0</v>
      </c>
      <c r="BF52" s="382">
        <f ca="1" t="shared" si="42"/>
        <v>0</v>
      </c>
      <c r="BG52" s="209">
        <f ca="1" t="shared" si="42"/>
        <v>0</v>
      </c>
      <c r="BH52" s="223">
        <f ca="1" t="shared" si="42"/>
        <v>0</v>
      </c>
      <c r="BI52" s="382">
        <f ca="1" t="shared" si="42"/>
        <v>0</v>
      </c>
      <c r="BJ52" s="209">
        <f ca="1" t="shared" si="42"/>
        <v>0</v>
      </c>
      <c r="BK52" s="223">
        <f ca="1" t="shared" si="42"/>
        <v>0</v>
      </c>
      <c r="BL52" s="382">
        <f ca="1" t="shared" si="42"/>
        <v>0</v>
      </c>
      <c r="BM52" s="209">
        <f ca="1" t="shared" si="42"/>
        <v>0</v>
      </c>
      <c r="BN52" s="223">
        <f ca="1" t="shared" si="42"/>
        <v>0</v>
      </c>
      <c r="BO52" s="382">
        <f ca="1" t="shared" si="42"/>
        <v>0</v>
      </c>
      <c r="BP52" s="209">
        <f ca="1" t="shared" si="42"/>
        <v>0</v>
      </c>
      <c r="BQ52" s="223">
        <f ca="1" t="shared" si="42"/>
        <v>0</v>
      </c>
    </row>
    <row r="53" spans="3:69" s="91" customFormat="1" ht="20.25" customHeight="1">
      <c r="C53" s="222"/>
      <c r="D53" s="162">
        <f ca="1" t="shared" si="41"/>
        <v>0</v>
      </c>
      <c r="E53" s="163">
        <f ca="1" t="shared" si="41"/>
        <v>0</v>
      </c>
      <c r="F53" s="164">
        <f ca="1" t="shared" si="41"/>
        <v>0</v>
      </c>
      <c r="G53" s="162">
        <f ca="1" t="shared" si="42"/>
        <v>0</v>
      </c>
      <c r="H53" s="163">
        <f ca="1" t="shared" si="42"/>
        <v>0</v>
      </c>
      <c r="I53" s="164">
        <f ca="1" t="shared" si="42"/>
        <v>0</v>
      </c>
      <c r="J53" s="162">
        <f ca="1" t="shared" si="42"/>
        <v>0</v>
      </c>
      <c r="K53" s="163">
        <f ca="1" t="shared" si="42"/>
        <v>0</v>
      </c>
      <c r="L53" s="164">
        <f ca="1" t="shared" si="42"/>
        <v>0</v>
      </c>
      <c r="M53" s="162">
        <f ca="1" t="shared" si="42"/>
        <v>0</v>
      </c>
      <c r="N53" s="163">
        <f ca="1" t="shared" si="42"/>
        <v>0</v>
      </c>
      <c r="O53" s="164">
        <f ca="1" t="shared" si="42"/>
        <v>0</v>
      </c>
      <c r="P53" s="162">
        <f ca="1" t="shared" si="42"/>
        <v>0</v>
      </c>
      <c r="Q53" s="163">
        <f ca="1" t="shared" si="42"/>
        <v>0</v>
      </c>
      <c r="R53" s="164">
        <f ca="1" t="shared" si="42"/>
        <v>0</v>
      </c>
      <c r="S53" s="162">
        <f ca="1" t="shared" si="42"/>
        <v>0</v>
      </c>
      <c r="T53" s="163">
        <f ca="1" t="shared" si="42"/>
        <v>0</v>
      </c>
      <c r="U53" s="164">
        <f ca="1" t="shared" si="42"/>
        <v>0</v>
      </c>
      <c r="V53" s="162">
        <f ca="1" t="shared" si="42"/>
        <v>0</v>
      </c>
      <c r="W53" s="163">
        <f ca="1" t="shared" si="42"/>
        <v>0</v>
      </c>
      <c r="X53" s="164">
        <f ca="1" t="shared" si="42"/>
        <v>0</v>
      </c>
      <c r="Y53" s="162">
        <f ca="1" t="shared" si="42"/>
        <v>0</v>
      </c>
      <c r="Z53" s="163">
        <f ca="1" t="shared" si="42"/>
        <v>0</v>
      </c>
      <c r="AA53" s="164">
        <f ca="1" t="shared" si="42"/>
        <v>0</v>
      </c>
      <c r="AB53" s="162">
        <f ca="1" t="shared" si="42"/>
        <v>0</v>
      </c>
      <c r="AC53" s="163">
        <f ca="1" t="shared" si="42"/>
        <v>0</v>
      </c>
      <c r="AD53" s="164">
        <f ca="1" t="shared" si="42"/>
        <v>0</v>
      </c>
      <c r="AE53" s="162">
        <f ca="1" t="shared" si="42"/>
        <v>0</v>
      </c>
      <c r="AF53" s="163">
        <f ca="1" t="shared" si="42"/>
        <v>0</v>
      </c>
      <c r="AG53" s="164">
        <f ca="1" t="shared" si="42"/>
        <v>0</v>
      </c>
      <c r="AH53" s="162">
        <f ca="1" t="shared" si="42"/>
        <v>0</v>
      </c>
      <c r="AI53" s="163">
        <f ca="1" t="shared" si="42"/>
        <v>0</v>
      </c>
      <c r="AJ53" s="164">
        <f ca="1" t="shared" si="42"/>
        <v>0</v>
      </c>
      <c r="AK53" s="162">
        <f ca="1" t="shared" si="42"/>
        <v>0</v>
      </c>
      <c r="AL53" s="163">
        <f ca="1" t="shared" si="42"/>
        <v>0</v>
      </c>
      <c r="AM53" s="164">
        <f ca="1" t="shared" si="42"/>
        <v>0</v>
      </c>
      <c r="AN53" s="162">
        <f ca="1" t="shared" si="42"/>
        <v>0</v>
      </c>
      <c r="AO53" s="163">
        <f ca="1" t="shared" si="42"/>
        <v>0</v>
      </c>
      <c r="AP53" s="164">
        <f ca="1" t="shared" si="42"/>
        <v>0</v>
      </c>
      <c r="AQ53" s="162">
        <f ca="1" t="shared" si="42"/>
        <v>0</v>
      </c>
      <c r="AR53" s="163">
        <f ca="1" t="shared" si="42"/>
        <v>0</v>
      </c>
      <c r="AS53" s="164">
        <f ca="1" t="shared" si="42"/>
        <v>0</v>
      </c>
      <c r="AT53" s="162">
        <f ca="1" t="shared" si="42"/>
        <v>0</v>
      </c>
      <c r="AU53" s="163">
        <f ca="1" t="shared" si="42"/>
        <v>0</v>
      </c>
      <c r="AV53" s="164">
        <f ca="1" t="shared" si="42"/>
        <v>0</v>
      </c>
      <c r="AW53" s="162">
        <f ca="1" t="shared" si="42"/>
        <v>0</v>
      </c>
      <c r="AX53" s="163">
        <f ca="1" t="shared" si="42"/>
        <v>0</v>
      </c>
      <c r="AY53" s="164">
        <f ca="1" t="shared" si="42"/>
        <v>0</v>
      </c>
      <c r="AZ53" s="162">
        <f ca="1" t="shared" si="42"/>
        <v>0</v>
      </c>
      <c r="BA53" s="163">
        <f ca="1" t="shared" si="42"/>
        <v>0</v>
      </c>
      <c r="BB53" s="164">
        <f ca="1" t="shared" si="42"/>
        <v>0</v>
      </c>
      <c r="BC53" s="162">
        <f ca="1" t="shared" si="42"/>
        <v>0</v>
      </c>
      <c r="BD53" s="163">
        <f ca="1" t="shared" si="42"/>
        <v>0</v>
      </c>
      <c r="BE53" s="164">
        <f ca="1" t="shared" si="42"/>
        <v>0</v>
      </c>
      <c r="BF53" s="162">
        <f ca="1" t="shared" si="42"/>
        <v>0</v>
      </c>
      <c r="BG53" s="163">
        <f ca="1" t="shared" si="42"/>
        <v>0</v>
      </c>
      <c r="BH53" s="164">
        <f ca="1" t="shared" si="42"/>
        <v>0</v>
      </c>
      <c r="BI53" s="162">
        <f ca="1" t="shared" si="42"/>
        <v>0</v>
      </c>
      <c r="BJ53" s="163">
        <f ca="1" t="shared" si="42"/>
        <v>0</v>
      </c>
      <c r="BK53" s="164">
        <f ca="1" t="shared" si="42"/>
        <v>0</v>
      </c>
      <c r="BL53" s="162">
        <f ca="1" t="shared" si="42"/>
        <v>0</v>
      </c>
      <c r="BM53" s="163">
        <f ca="1" t="shared" si="42"/>
        <v>0</v>
      </c>
      <c r="BN53" s="164">
        <f ca="1" t="shared" si="42"/>
        <v>0</v>
      </c>
      <c r="BO53" s="162">
        <f ca="1" t="shared" si="42"/>
        <v>0</v>
      </c>
      <c r="BP53" s="163">
        <f ca="1" t="shared" si="42"/>
        <v>0</v>
      </c>
      <c r="BQ53" s="164">
        <f ca="1" t="shared" si="42"/>
        <v>0</v>
      </c>
    </row>
    <row r="54" spans="4:69" s="91" customFormat="1" ht="20.25" customHeight="1" thickBot="1"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</row>
    <row r="55" spans="2:69" ht="20.25" customHeight="1" thickBot="1">
      <c r="B55" s="311">
        <v>2</v>
      </c>
      <c r="C55" s="225" t="s">
        <v>91</v>
      </c>
      <c r="D55" s="226" t="s">
        <v>26</v>
      </c>
      <c r="E55" s="227">
        <f>E41</f>
        <v>13</v>
      </c>
      <c r="F55" s="228" t="s">
        <v>27</v>
      </c>
      <c r="G55" s="201" t="s">
        <v>26</v>
      </c>
      <c r="H55" s="119">
        <f>E55+1</f>
        <v>14</v>
      </c>
      <c r="I55" s="120" t="s">
        <v>27</v>
      </c>
      <c r="J55" s="118" t="s">
        <v>26</v>
      </c>
      <c r="K55" s="119">
        <f>H55+1</f>
        <v>15</v>
      </c>
      <c r="L55" s="120" t="s">
        <v>27</v>
      </c>
      <c r="M55" s="118" t="s">
        <v>26</v>
      </c>
      <c r="N55" s="119">
        <f>K55+1</f>
        <v>16</v>
      </c>
      <c r="O55" s="120" t="s">
        <v>27</v>
      </c>
      <c r="P55" s="118" t="s">
        <v>26</v>
      </c>
      <c r="Q55" s="119">
        <f>N55+1</f>
        <v>17</v>
      </c>
      <c r="R55" s="120" t="s">
        <v>27</v>
      </c>
      <c r="S55" s="118" t="s">
        <v>26</v>
      </c>
      <c r="T55" s="119">
        <f>Q55+1</f>
        <v>18</v>
      </c>
      <c r="U55" s="120" t="s">
        <v>27</v>
      </c>
      <c r="V55" s="118" t="s">
        <v>26</v>
      </c>
      <c r="W55" s="119">
        <f>T55+1</f>
        <v>19</v>
      </c>
      <c r="X55" s="120" t="s">
        <v>27</v>
      </c>
      <c r="Y55" s="118" t="s">
        <v>26</v>
      </c>
      <c r="Z55" s="119">
        <f>W55+1</f>
        <v>20</v>
      </c>
      <c r="AA55" s="120" t="s">
        <v>27</v>
      </c>
      <c r="AB55" s="118" t="s">
        <v>26</v>
      </c>
      <c r="AC55" s="119">
        <f>Z55+1</f>
        <v>21</v>
      </c>
      <c r="AD55" s="120" t="s">
        <v>27</v>
      </c>
      <c r="AE55" s="118" t="s">
        <v>26</v>
      </c>
      <c r="AF55" s="119">
        <f>AC55+1</f>
        <v>22</v>
      </c>
      <c r="AG55" s="120" t="s">
        <v>27</v>
      </c>
      <c r="AH55" s="118" t="s">
        <v>26</v>
      </c>
      <c r="AI55" s="119">
        <f>AF55+1</f>
        <v>23</v>
      </c>
      <c r="AJ55" s="120" t="s">
        <v>27</v>
      </c>
      <c r="AK55" s="118" t="s">
        <v>26</v>
      </c>
      <c r="AL55" s="119">
        <f>AI55+1</f>
        <v>24</v>
      </c>
      <c r="AM55" s="120" t="s">
        <v>27</v>
      </c>
      <c r="AN55" s="118" t="s">
        <v>26</v>
      </c>
      <c r="AO55" s="119">
        <f>AL55+1</f>
        <v>25</v>
      </c>
      <c r="AP55" s="120" t="s">
        <v>27</v>
      </c>
      <c r="AQ55" s="118" t="s">
        <v>26</v>
      </c>
      <c r="AR55" s="119">
        <f>AO55+1</f>
        <v>26</v>
      </c>
      <c r="AS55" s="120" t="s">
        <v>27</v>
      </c>
      <c r="AT55" s="118" t="s">
        <v>26</v>
      </c>
      <c r="AU55" s="119">
        <f>AR55+1</f>
        <v>27</v>
      </c>
      <c r="AV55" s="120" t="s">
        <v>27</v>
      </c>
      <c r="AW55" s="118" t="s">
        <v>26</v>
      </c>
      <c r="AX55" s="119">
        <f>AU55+1</f>
        <v>28</v>
      </c>
      <c r="AY55" s="120" t="s">
        <v>27</v>
      </c>
      <c r="AZ55" s="118" t="s">
        <v>26</v>
      </c>
      <c r="BA55" s="119">
        <f>AX55+1</f>
        <v>29</v>
      </c>
      <c r="BB55" s="120" t="s">
        <v>27</v>
      </c>
      <c r="BC55" s="118" t="s">
        <v>26</v>
      </c>
      <c r="BD55" s="119">
        <f>BA55+1</f>
        <v>30</v>
      </c>
      <c r="BE55" s="120" t="s">
        <v>27</v>
      </c>
      <c r="BF55" s="118" t="s">
        <v>26</v>
      </c>
      <c r="BG55" s="119">
        <f>BD55+1</f>
        <v>31</v>
      </c>
      <c r="BH55" s="120" t="s">
        <v>27</v>
      </c>
      <c r="BI55" s="118" t="s">
        <v>26</v>
      </c>
      <c r="BJ55" s="119">
        <f>BG55+1</f>
        <v>32</v>
      </c>
      <c r="BK55" s="120" t="s">
        <v>27</v>
      </c>
      <c r="BL55" s="118" t="s">
        <v>26</v>
      </c>
      <c r="BM55" s="119">
        <f>BJ55+1</f>
        <v>33</v>
      </c>
      <c r="BN55" s="120" t="s">
        <v>27</v>
      </c>
      <c r="BO55" s="118" t="s">
        <v>26</v>
      </c>
      <c r="BP55" s="119">
        <f>BM55+1</f>
        <v>34</v>
      </c>
      <c r="BQ55" s="120" t="s">
        <v>27</v>
      </c>
    </row>
    <row r="56" spans="2:69" s="91" customFormat="1" ht="20.25" customHeight="1">
      <c r="B56" s="309">
        <v>1</v>
      </c>
      <c r="C56" s="224">
        <v>1</v>
      </c>
      <c r="D56" s="106" t="e">
        <f>IF(D42=0,"",VLOOKUP(D42,Result!$W$8:$X$46,$B$55,FALSE))</f>
        <v>#N/A</v>
      </c>
      <c r="E56" s="106" t="str">
        <f>IF(Number!E42="","",Number!E42)</f>
        <v>－</v>
      </c>
      <c r="F56" s="158" t="e">
        <f>IF(F42=0,"",VLOOKUP(F42,Result!$W$8:$X$46,$B$55,FALSE))</f>
        <v>#N/A</v>
      </c>
      <c r="G56" s="106" t="e">
        <f>IF(G42=0,"",VLOOKUP(G42,Result!$W$8:$X$46,$B$55,FALSE))</f>
        <v>#N/A</v>
      </c>
      <c r="H56" s="106" t="str">
        <f>IF(Number!H42="","",Number!H42)</f>
        <v>－</v>
      </c>
      <c r="I56" s="158" t="e">
        <f>IF(I42=0,"",VLOOKUP(I42,Result!$W$8:$X$46,$B$55,FALSE))</f>
        <v>#N/A</v>
      </c>
      <c r="J56" s="106" t="e">
        <f>IF(J42=0,"",VLOOKUP(J42,Result!$W$8:$X$46,$B$55,FALSE))</f>
        <v>#N/A</v>
      </c>
      <c r="K56" s="106" t="str">
        <f>IF(Number!K42="","",Number!K42)</f>
        <v>－</v>
      </c>
      <c r="L56" s="158" t="e">
        <f>IF(L42=0,"",VLOOKUP(L42,Result!$W$8:$X$46,$B$55,FALSE))</f>
        <v>#N/A</v>
      </c>
      <c r="M56" s="106" t="e">
        <f>IF(M42=0,"",VLOOKUP(M42,Result!$W$8:$X$46,$B$55,FALSE))</f>
        <v>#N/A</v>
      </c>
      <c r="N56" s="106" t="str">
        <f>IF(Number!N42="","",Number!N42)</f>
        <v>－</v>
      </c>
      <c r="O56" s="158" t="e">
        <f>IF(O42=0,"",VLOOKUP(O42,Result!$W$8:$X$46,$B$55,FALSE))</f>
        <v>#N/A</v>
      </c>
      <c r="P56" s="106" t="e">
        <f>IF(P42=0,"",VLOOKUP(P42,Result!$W$8:$X$46,$B$55,FALSE))</f>
        <v>#N/A</v>
      </c>
      <c r="Q56" s="106" t="str">
        <f>IF(Number!Q42="","",Number!Q42)</f>
        <v>－</v>
      </c>
      <c r="R56" s="158" t="e">
        <f>IF(R42=0,"",VLOOKUP(R42,Result!$W$8:$X$46,$B$55,FALSE))</f>
        <v>#N/A</v>
      </c>
      <c r="S56" s="106" t="e">
        <f>IF(S42=0,"",VLOOKUP(S42,Result!$W$8:$X$46,$B$55,FALSE))</f>
        <v>#N/A</v>
      </c>
      <c r="T56" s="106" t="str">
        <f>IF(Number!T42="","",Number!T42)</f>
        <v>－</v>
      </c>
      <c r="U56" s="158" t="e">
        <f>IF(U42=0,"",VLOOKUP(U42,Result!$W$8:$X$46,$B$55,FALSE))</f>
        <v>#N/A</v>
      </c>
      <c r="V56" s="106" t="e">
        <f>IF(V42=0,"",VLOOKUP(V42,Result!$W$8:$X$46,$B$55,FALSE))</f>
        <v>#N/A</v>
      </c>
      <c r="W56" s="106" t="str">
        <f>IF(Number!W42="","",Number!W42)</f>
        <v>－</v>
      </c>
      <c r="X56" s="158" t="e">
        <f>IF(X42=0,"",VLOOKUP(X42,Result!$W$8:$X$46,$B$55,FALSE))</f>
        <v>#N/A</v>
      </c>
      <c r="Y56" s="106" t="e">
        <f>IF(Y42=0,"",VLOOKUP(Y42,Result!$W$8:$X$46,$B$55,FALSE))</f>
        <v>#N/A</v>
      </c>
      <c r="Z56" s="106" t="str">
        <f>IF(Number!Z42="","",Number!Z42)</f>
        <v>－</v>
      </c>
      <c r="AA56" s="158" t="e">
        <f>IF(AA42=0,"",VLOOKUP(AA42,Result!$W$8:$X$46,$B$55,FALSE))</f>
        <v>#N/A</v>
      </c>
      <c r="AB56" s="106" t="e">
        <f>IF(AB42=0,"",VLOOKUP(AB42,Result!$W$8:$X$46,$B$55,FALSE))</f>
        <v>#N/A</v>
      </c>
      <c r="AC56" s="106" t="str">
        <f>IF(Number!AC42="","",Number!AC42)</f>
        <v>－</v>
      </c>
      <c r="AD56" s="158" t="e">
        <f>IF(AD42=0,"",VLOOKUP(AD42,Result!$W$8:$X$46,$B$55,FALSE))</f>
        <v>#N/A</v>
      </c>
      <c r="AE56" s="106">
        <f>IF(AE42=0,"",VLOOKUP(AE42,Result!$W$8:$X$46,$B$55,FALSE))</f>
      </c>
      <c r="AF56" s="106">
        <f>IF(Number!AF42="","",Number!AF42)</f>
        <v>0</v>
      </c>
      <c r="AG56" s="158">
        <f>IF(AG42=0,"",VLOOKUP(AG42,Result!$W$8:$X$46,$B$55,FALSE))</f>
      </c>
      <c r="AH56" s="106">
        <f>IF(AH42=0,"",VLOOKUP(AH42,Result!$W$8:$X$46,$B$55,FALSE))</f>
      </c>
      <c r="AI56" s="106">
        <f>IF(Number!AI42="","",Number!AI42)</f>
        <v>0</v>
      </c>
      <c r="AJ56" s="158">
        <f>IF(AJ42=0,"",VLOOKUP(AJ42,Result!$W$8:$X$46,$B$55,FALSE))</f>
      </c>
      <c r="AK56" s="106">
        <f>IF(AK42=0,"",VLOOKUP(AK42,Result!$W$8:$X$46,$B$55,FALSE))</f>
      </c>
      <c r="AL56" s="106">
        <f>IF(Number!AL42="","",Number!AL42)</f>
        <v>0</v>
      </c>
      <c r="AM56" s="158">
        <f>IF(AM42=0,"",VLOOKUP(AM42,Result!$W$8:$X$46,$B$55,FALSE))</f>
      </c>
      <c r="AN56" s="106">
        <f>IF(AN42=0,"",VLOOKUP(AN42,Result!$W$8:$X$46,$B$55,FALSE))</f>
      </c>
      <c r="AO56" s="106">
        <f>IF(Number!AO42="","",Number!AO42)</f>
        <v>0</v>
      </c>
      <c r="AP56" s="158">
        <f>IF(AP42=0,"",VLOOKUP(AP42,Result!$W$8:$X$46,$B$55,FALSE))</f>
      </c>
      <c r="AQ56" s="106">
        <f>IF(AQ42=0,"",VLOOKUP(AQ42,Result!$W$8:$X$46,$B$55,FALSE))</f>
      </c>
      <c r="AR56" s="106">
        <f>IF(Number!AR42="","",Number!AR42)</f>
        <v>0</v>
      </c>
      <c r="AS56" s="158">
        <f>IF(AS42=0,"",VLOOKUP(AS42,Result!$W$8:$X$46,$B$55,FALSE))</f>
      </c>
      <c r="AT56" s="106">
        <f>IF(AT42=0,"",VLOOKUP(AT42,Result!$W$8:$X$46,$B$55,FALSE))</f>
      </c>
      <c r="AU56" s="106">
        <f>IF(Number!AU42="","",Number!AU42)</f>
        <v>0</v>
      </c>
      <c r="AV56" s="158">
        <f>IF(AV42=0,"",VLOOKUP(AV42,Result!$W$8:$X$46,$B$55,FALSE))</f>
      </c>
      <c r="AW56" s="106">
        <f>IF(AW42=0,"",VLOOKUP(AW42,Result!$W$8:$X$46,$B$55,FALSE))</f>
      </c>
      <c r="AX56" s="106">
        <f>IF(Number!AX42="","",Number!AX42)</f>
        <v>0</v>
      </c>
      <c r="AY56" s="158">
        <f>IF(AY42=0,"",VLOOKUP(AY42,Result!$W$8:$X$46,$B$55,FALSE))</f>
      </c>
      <c r="AZ56" s="106">
        <f>IF(AZ42=0,"",VLOOKUP(AZ42,Result!$W$8:$X$46,$B$55,FALSE))</f>
      </c>
      <c r="BA56" s="106">
        <f>IF(Number!BA42="","",Number!BA42)</f>
        <v>0</v>
      </c>
      <c r="BB56" s="158">
        <f>IF(BB42=0,"",VLOOKUP(BB42,Result!$W$8:$X$46,$B$55,FALSE))</f>
      </c>
      <c r="BC56" s="106">
        <f>IF(BC42=0,"",VLOOKUP(BC42,Result!$W$8:$X$46,$B$55,FALSE))</f>
      </c>
      <c r="BD56" s="106">
        <f>IF(Number!BD42="","",Number!BD42)</f>
        <v>0</v>
      </c>
      <c r="BE56" s="158">
        <f>IF(BE42=0,"",VLOOKUP(BE42,Result!$W$8:$X$46,$B$55,FALSE))</f>
      </c>
      <c r="BF56" s="106">
        <f>IF(BF42=0,"",VLOOKUP(BF42,Result!$W$8:$X$46,$B$55,FALSE))</f>
      </c>
      <c r="BG56" s="106">
        <f>IF(Number!BG42="","",Number!BG42)</f>
        <v>0</v>
      </c>
      <c r="BH56" s="158">
        <f>IF(BH42=0,"",VLOOKUP(BH42,Result!$W$8:$X$46,$B$55,FALSE))</f>
      </c>
      <c r="BI56" s="106">
        <f>IF(BI42=0,"",VLOOKUP(BI42,Result!$W$8:$X$46,$B$55,FALSE))</f>
      </c>
      <c r="BJ56" s="106">
        <f>IF(Number!BJ42="","",Number!BJ42)</f>
        <v>0</v>
      </c>
      <c r="BK56" s="158">
        <f>IF(BK42=0,"",VLOOKUP(BK42,Result!$W$8:$X$46,$B$55,FALSE))</f>
      </c>
      <c r="BL56" s="106">
        <f>IF(BL42=0,"",VLOOKUP(BL42,Result!$W$8:$X$46,$B$55,FALSE))</f>
      </c>
      <c r="BM56" s="106">
        <f>IF(Number!BM42="","",Number!BM42)</f>
        <v>0</v>
      </c>
      <c r="BN56" s="158">
        <f>IF(BN42=0,"",VLOOKUP(BN42,Result!$W$8:$X$46,$B$55,FALSE))</f>
      </c>
      <c r="BO56" s="106">
        <f>IF(BO42=0,"",VLOOKUP(BO42,Result!$W$8:$X$46,$B$55,FALSE))</f>
      </c>
      <c r="BP56" s="106">
        <f>IF(Number!BP42="","",Number!BP42)</f>
        <v>0</v>
      </c>
      <c r="BQ56" s="158">
        <f>IF(BQ42=0,"",VLOOKUP(BQ42,Result!$W$8:$X$46,$B$55,FALSE))</f>
      </c>
    </row>
    <row r="57" spans="2:69" s="91" customFormat="1" ht="20.25" customHeight="1" thickBot="1">
      <c r="B57" s="310">
        <v>2</v>
      </c>
      <c r="C57" s="123"/>
      <c r="D57" s="162">
        <f>PairingList!C30</f>
        <v>0</v>
      </c>
      <c r="E57" s="163">
        <f>PairingList!D30</f>
        <v>0</v>
      </c>
      <c r="F57" s="164">
        <f>PairingList!E30</f>
        <v>0</v>
      </c>
      <c r="G57" s="162">
        <f>PairingList!F30</f>
        <v>0</v>
      </c>
      <c r="H57" s="163">
        <f>PairingList!G30</f>
        <v>0</v>
      </c>
      <c r="I57" s="164">
        <f>PairingList!H30</f>
        <v>0</v>
      </c>
      <c r="J57" s="162">
        <f>PairingList!I30</f>
        <v>0</v>
      </c>
      <c r="K57" s="163">
        <f>PairingList!J30</f>
        <v>0</v>
      </c>
      <c r="L57" s="164">
        <f>PairingList!K30</f>
        <v>0</v>
      </c>
      <c r="M57" s="162" t="e">
        <f>PairingList!#REF!</f>
        <v>#REF!</v>
      </c>
      <c r="N57" s="163" t="e">
        <f>PairingList!#REF!</f>
        <v>#REF!</v>
      </c>
      <c r="O57" s="164" t="e">
        <f>PairingList!#REF!</f>
        <v>#REF!</v>
      </c>
      <c r="P57" s="162" t="e">
        <f>PairingList!#REF!</f>
        <v>#REF!</v>
      </c>
      <c r="Q57" s="163" t="e">
        <f>PairingList!#REF!</f>
        <v>#REF!</v>
      </c>
      <c r="R57" s="164" t="e">
        <f>PairingList!#REF!</f>
        <v>#REF!</v>
      </c>
      <c r="S57" s="162" t="e">
        <f>PairingList!#REF!</f>
        <v>#REF!</v>
      </c>
      <c r="T57" s="163" t="e">
        <f>PairingList!#REF!</f>
        <v>#REF!</v>
      </c>
      <c r="U57" s="164" t="e">
        <f>PairingList!#REF!</f>
        <v>#REF!</v>
      </c>
      <c r="V57" s="162" t="e">
        <f>PairingList!#REF!</f>
        <v>#REF!</v>
      </c>
      <c r="W57" s="163" t="e">
        <f>PairingList!#REF!</f>
        <v>#REF!</v>
      </c>
      <c r="X57" s="164" t="e">
        <f>PairingList!#REF!</f>
        <v>#REF!</v>
      </c>
      <c r="Y57" s="162" t="e">
        <f>PairingList!#REF!</f>
        <v>#REF!</v>
      </c>
      <c r="Z57" s="163" t="e">
        <f>PairingList!#REF!</f>
        <v>#REF!</v>
      </c>
      <c r="AA57" s="164" t="e">
        <f>PairingList!#REF!</f>
        <v>#REF!</v>
      </c>
      <c r="AB57" s="162" t="e">
        <f>PairingList!#REF!</f>
        <v>#REF!</v>
      </c>
      <c r="AC57" s="163" t="e">
        <f>PairingList!#REF!</f>
        <v>#REF!</v>
      </c>
      <c r="AD57" s="164" t="e">
        <f>PairingList!#REF!</f>
        <v>#REF!</v>
      </c>
      <c r="AE57" s="162" t="e">
        <f>PairingList!#REF!</f>
        <v>#REF!</v>
      </c>
      <c r="AF57" s="163" t="e">
        <f>PairingList!#REF!</f>
        <v>#REF!</v>
      </c>
      <c r="AG57" s="164" t="e">
        <f>PairingList!#REF!</f>
        <v>#REF!</v>
      </c>
      <c r="AH57" s="162" t="e">
        <f>PairingList!#REF!</f>
        <v>#REF!</v>
      </c>
      <c r="AI57" s="163" t="e">
        <f>PairingList!#REF!</f>
        <v>#REF!</v>
      </c>
      <c r="AJ57" s="164" t="e">
        <f>PairingList!#REF!</f>
        <v>#REF!</v>
      </c>
      <c r="AK57" s="162">
        <f>PairingList!AJ30</f>
        <v>0</v>
      </c>
      <c r="AL57" s="163">
        <f>PairingList!AK30</f>
        <v>0</v>
      </c>
      <c r="AM57" s="164">
        <f>PairingList!AL30</f>
        <v>0</v>
      </c>
      <c r="AN57" s="162">
        <f>PairingList!AM30</f>
        <v>0</v>
      </c>
      <c r="AO57" s="163">
        <f>PairingList!AN30</f>
        <v>0</v>
      </c>
      <c r="AP57" s="164">
        <f>PairingList!AO30</f>
        <v>0</v>
      </c>
      <c r="AQ57" s="162">
        <f>PairingList!AP30</f>
        <v>0</v>
      </c>
      <c r="AR57" s="163">
        <f>PairingList!AQ30</f>
        <v>0</v>
      </c>
      <c r="AS57" s="164">
        <f>PairingList!AR30</f>
        <v>0</v>
      </c>
      <c r="AT57" s="162">
        <f>PairingList!AS30</f>
        <v>0</v>
      </c>
      <c r="AU57" s="163">
        <f>PairingList!AT30</f>
        <v>0</v>
      </c>
      <c r="AV57" s="164">
        <f>PairingList!AU30</f>
        <v>0</v>
      </c>
      <c r="AW57" s="162">
        <f>PairingList!AV30</f>
        <v>0</v>
      </c>
      <c r="AX57" s="163">
        <f>PairingList!AW30</f>
        <v>0</v>
      </c>
      <c r="AY57" s="164">
        <f>PairingList!AX30</f>
        <v>0</v>
      </c>
      <c r="AZ57" s="162">
        <f>PairingList!AY30</f>
        <v>0</v>
      </c>
      <c r="BA57" s="163">
        <f>PairingList!AZ30</f>
        <v>0</v>
      </c>
      <c r="BB57" s="164">
        <f>PairingList!BA30</f>
        <v>0</v>
      </c>
      <c r="BC57" s="162">
        <f>PairingList!BB30</f>
        <v>0</v>
      </c>
      <c r="BD57" s="163">
        <f>PairingList!BC30</f>
        <v>0</v>
      </c>
      <c r="BE57" s="164">
        <f>PairingList!BD30</f>
        <v>0</v>
      </c>
      <c r="BF57" s="162">
        <f>PairingList!BE30</f>
        <v>0</v>
      </c>
      <c r="BG57" s="163">
        <f>PairingList!BF30</f>
        <v>0</v>
      </c>
      <c r="BH57" s="164">
        <f>PairingList!BG30</f>
        <v>0</v>
      </c>
      <c r="BI57" s="162">
        <f>PairingList!BH30</f>
        <v>0</v>
      </c>
      <c r="BJ57" s="163">
        <f>PairingList!BI30</f>
        <v>0</v>
      </c>
      <c r="BK57" s="164">
        <f>PairingList!BJ30</f>
        <v>0</v>
      </c>
      <c r="BL57" s="162">
        <f>PairingList!BK30</f>
        <v>0</v>
      </c>
      <c r="BM57" s="163">
        <f>PairingList!BL30</f>
        <v>0</v>
      </c>
      <c r="BN57" s="164">
        <f>PairingList!BM30</f>
        <v>0</v>
      </c>
      <c r="BO57" s="162">
        <f>PairingList!BN30</f>
        <v>0</v>
      </c>
      <c r="BP57" s="163">
        <f>PairingList!BO30</f>
        <v>0</v>
      </c>
      <c r="BQ57" s="164">
        <f>PairingList!BP30</f>
        <v>0</v>
      </c>
    </row>
    <row r="58" spans="3:69" s="91" customFormat="1" ht="20.25" customHeight="1">
      <c r="C58" s="122">
        <v>2</v>
      </c>
      <c r="D58" s="106" t="e">
        <f>IF(D44=0,"",VLOOKUP(D44,Result!$W$8:$X$46,$B$55,FALSE))</f>
        <v>#N/A</v>
      </c>
      <c r="E58" s="106" t="str">
        <f>IF(Number!E44="","",Number!E44)</f>
        <v>－</v>
      </c>
      <c r="F58" s="158" t="e">
        <f>IF(F44=0,"",VLOOKUP(F44,Result!$W$8:$X$46,$B$55,FALSE))</f>
        <v>#N/A</v>
      </c>
      <c r="G58" s="106" t="e">
        <f>IF(G44=0,"",VLOOKUP(G44,Result!$W$8:$X$46,$B$55,FALSE))</f>
        <v>#N/A</v>
      </c>
      <c r="H58" s="106" t="str">
        <f>IF(Number!H44="","",Number!H44)</f>
        <v>－</v>
      </c>
      <c r="I58" s="158" t="e">
        <f>IF(I44=0,"",VLOOKUP(I44,Result!$W$8:$X$46,$B$55,FALSE))</f>
        <v>#N/A</v>
      </c>
      <c r="J58" s="106" t="e">
        <f>IF(J44=0,"",VLOOKUP(J44,Result!$W$8:$X$46,$B$55,FALSE))</f>
        <v>#N/A</v>
      </c>
      <c r="K58" s="106" t="str">
        <f>IF(Number!K44="","",Number!K44)</f>
        <v>－</v>
      </c>
      <c r="L58" s="158" t="e">
        <f>IF(L44=0,"",VLOOKUP(L44,Result!$W$8:$X$46,$B$55,FALSE))</f>
        <v>#N/A</v>
      </c>
      <c r="M58" s="106" t="e">
        <f>IF(M44=0,"",VLOOKUP(M44,Result!$W$8:$X$46,$B$55,FALSE))</f>
        <v>#N/A</v>
      </c>
      <c r="N58" s="106" t="str">
        <f>IF(Number!N44="","",Number!N44)</f>
        <v>－</v>
      </c>
      <c r="O58" s="158" t="e">
        <f>IF(O44=0,"",VLOOKUP(O44,Result!$W$8:$X$46,$B$55,FALSE))</f>
        <v>#N/A</v>
      </c>
      <c r="P58" s="106" t="e">
        <f>IF(P44=0,"",VLOOKUP(P44,Result!$W$8:$X$46,$B$55,FALSE))</f>
        <v>#N/A</v>
      </c>
      <c r="Q58" s="106" t="str">
        <f>IF(Number!Q44="","",Number!Q44)</f>
        <v>－</v>
      </c>
      <c r="R58" s="158" t="e">
        <f>IF(R44=0,"",VLOOKUP(R44,Result!$W$8:$X$46,$B$55,FALSE))</f>
        <v>#N/A</v>
      </c>
      <c r="S58" s="106" t="e">
        <f>IF(S44=0,"",VLOOKUP(S44,Result!$W$8:$X$46,$B$55,FALSE))</f>
        <v>#N/A</v>
      </c>
      <c r="T58" s="106" t="str">
        <f>IF(Number!T44="","",Number!T44)</f>
        <v>－</v>
      </c>
      <c r="U58" s="158" t="e">
        <f>IF(U44=0,"",VLOOKUP(U44,Result!$W$8:$X$46,$B$55,FALSE))</f>
        <v>#N/A</v>
      </c>
      <c r="V58" s="106" t="e">
        <f>IF(V44=0,"",VLOOKUP(V44,Result!$W$8:$X$46,$B$55,FALSE))</f>
        <v>#N/A</v>
      </c>
      <c r="W58" s="106" t="str">
        <f>IF(Number!W44="","",Number!W44)</f>
        <v>－</v>
      </c>
      <c r="X58" s="158" t="e">
        <f>IF(X44=0,"",VLOOKUP(X44,Result!$W$8:$X$46,$B$55,FALSE))</f>
        <v>#N/A</v>
      </c>
      <c r="Y58" s="106" t="e">
        <f>IF(Y44=0,"",VLOOKUP(Y44,Result!$W$8:$X$46,$B$55,FALSE))</f>
        <v>#N/A</v>
      </c>
      <c r="Z58" s="106" t="str">
        <f>IF(Number!Z44="","",Number!Z44)</f>
        <v>－</v>
      </c>
      <c r="AA58" s="158" t="e">
        <f>IF(AA44=0,"",VLOOKUP(AA44,Result!$W$8:$X$46,$B$55,FALSE))</f>
        <v>#N/A</v>
      </c>
      <c r="AB58" s="106" t="e">
        <f>IF(AB44=0,"",VLOOKUP(AB44,Result!$W$8:$X$46,$B$55,FALSE))</f>
        <v>#N/A</v>
      </c>
      <c r="AC58" s="106" t="str">
        <f>IF(Number!AC44="","",Number!AC44)</f>
        <v>－</v>
      </c>
      <c r="AD58" s="158" t="e">
        <f>IF(AD44=0,"",VLOOKUP(AD44,Result!$W$8:$X$46,$B$55,FALSE))</f>
        <v>#N/A</v>
      </c>
      <c r="AE58" s="106" t="e">
        <f>IF(AE44=0,"",VLOOKUP(AE44,Result!$W$8:$X$46,$B$55,FALSE))</f>
        <v>#N/A</v>
      </c>
      <c r="AF58" s="106" t="str">
        <f>IF(Number!AF44="","",Number!AF44)</f>
        <v>－</v>
      </c>
      <c r="AG58" s="158" t="e">
        <f>IF(AG44=0,"",VLOOKUP(AG44,Result!$W$8:$X$46,$B$55,FALSE))</f>
        <v>#N/A</v>
      </c>
      <c r="AH58" s="106" t="e">
        <f>IF(AH44=0,"",VLOOKUP(AH44,Result!$W$8:$X$46,$B$55,FALSE))</f>
        <v>#N/A</v>
      </c>
      <c r="AI58" s="106" t="str">
        <f>IF(Number!AI44="","",Number!AI44)</f>
        <v>－</v>
      </c>
      <c r="AJ58" s="158" t="e">
        <f>IF(AJ44=0,"",VLOOKUP(AJ44,Result!$W$8:$X$46,$B$55,FALSE))</f>
        <v>#N/A</v>
      </c>
      <c r="AK58" s="106">
        <f>IF(AK44=0,"",VLOOKUP(AK44,Result!$W$8:$X$46,$B$55,FALSE))</f>
      </c>
      <c r="AL58" s="106">
        <f>IF(Number!AL44="","",Number!AL44)</f>
        <v>0</v>
      </c>
      <c r="AM58" s="158">
        <f>IF(AM44=0,"",VLOOKUP(AM44,Result!$W$8:$X$46,$B$55,FALSE))</f>
      </c>
      <c r="AN58" s="106">
        <f>IF(AN44=0,"",VLOOKUP(AN44,Result!$W$8:$X$46,$B$55,FALSE))</f>
      </c>
      <c r="AO58" s="106">
        <f>IF(Number!AO44="","",Number!AO44)</f>
        <v>0</v>
      </c>
      <c r="AP58" s="158">
        <f>IF(AP44=0,"",VLOOKUP(AP44,Result!$W$8:$X$46,$B$55,FALSE))</f>
      </c>
      <c r="AQ58" s="106">
        <f>IF(AQ44=0,"",VLOOKUP(AQ44,Result!$W$8:$X$46,$B$55,FALSE))</f>
      </c>
      <c r="AR58" s="106">
        <f>IF(Number!AR44="","",Number!AR44)</f>
        <v>0</v>
      </c>
      <c r="AS58" s="158">
        <f>IF(AS44=0,"",VLOOKUP(AS44,Result!$W$8:$X$46,$B$55,FALSE))</f>
      </c>
      <c r="AT58" s="106">
        <f>IF(AT44=0,"",VLOOKUP(AT44,Result!$W$8:$X$46,$B$55,FALSE))</f>
      </c>
      <c r="AU58" s="106">
        <f>IF(Number!AU44="","",Number!AU44)</f>
        <v>0</v>
      </c>
      <c r="AV58" s="158">
        <f>IF(AV44=0,"",VLOOKUP(AV44,Result!$W$8:$X$46,$B$55,FALSE))</f>
      </c>
      <c r="AW58" s="106">
        <f>IF(AW44=0,"",VLOOKUP(AW44,Result!$W$8:$X$46,$B$55,FALSE))</f>
      </c>
      <c r="AX58" s="106">
        <f>IF(Number!AX44="","",Number!AX44)</f>
        <v>0</v>
      </c>
      <c r="AY58" s="158">
        <f>IF(AY44=0,"",VLOOKUP(AY44,Result!$W$8:$X$46,$B$55,FALSE))</f>
      </c>
      <c r="AZ58" s="106">
        <f>IF(AZ44=0,"",VLOOKUP(AZ44,Result!$W$8:$X$46,$B$55,FALSE))</f>
      </c>
      <c r="BA58" s="106">
        <f>IF(Number!BA44="","",Number!BA44)</f>
        <v>0</v>
      </c>
      <c r="BB58" s="158">
        <f>IF(BB44=0,"",VLOOKUP(BB44,Result!$W$8:$X$46,$B$55,FALSE))</f>
      </c>
      <c r="BC58" s="106">
        <f>IF(BC44=0,"",VLOOKUP(BC44,Result!$W$8:$X$46,$B$55,FALSE))</f>
      </c>
      <c r="BD58" s="106">
        <f>IF(Number!BD44="","",Number!BD44)</f>
        <v>0</v>
      </c>
      <c r="BE58" s="158">
        <f>IF(BE44=0,"",VLOOKUP(BE44,Result!$W$8:$X$46,$B$55,FALSE))</f>
      </c>
      <c r="BF58" s="106">
        <f>IF(BF44=0,"",VLOOKUP(BF44,Result!$W$8:$X$46,$B$55,FALSE))</f>
      </c>
      <c r="BG58" s="106">
        <f>IF(Number!BG44="","",Number!BG44)</f>
        <v>0</v>
      </c>
      <c r="BH58" s="158">
        <f>IF(BH44=0,"",VLOOKUP(BH44,Result!$W$8:$X$46,$B$55,FALSE))</f>
      </c>
      <c r="BI58" s="106">
        <f>IF(BI44=0,"",VLOOKUP(BI44,Result!$W$8:$X$46,$B$55,FALSE))</f>
      </c>
      <c r="BJ58" s="106">
        <f>IF(Number!BJ44="","",Number!BJ44)</f>
        <v>0</v>
      </c>
      <c r="BK58" s="158">
        <f>IF(BK44=0,"",VLOOKUP(BK44,Result!$W$8:$X$46,$B$55,FALSE))</f>
      </c>
      <c r="BL58" s="106">
        <f>IF(BL44=0,"",VLOOKUP(BL44,Result!$W$8:$X$46,$B$55,FALSE))</f>
      </c>
      <c r="BM58" s="106">
        <f>IF(Number!BM44="","",Number!BM44)</f>
        <v>0</v>
      </c>
      <c r="BN58" s="158">
        <f>IF(BN44=0,"",VLOOKUP(BN44,Result!$W$8:$X$46,$B$55,FALSE))</f>
      </c>
      <c r="BO58" s="106">
        <f>IF(BO44=0,"",VLOOKUP(BO44,Result!$W$8:$X$46,$B$55,FALSE))</f>
      </c>
      <c r="BP58" s="106">
        <f>IF(Number!BP44="","",Number!BP44)</f>
        <v>0</v>
      </c>
      <c r="BQ58" s="158">
        <f>IF(BQ44=0,"",VLOOKUP(BQ44,Result!$W$8:$X$46,$B$55,FALSE))</f>
      </c>
    </row>
    <row r="59" spans="3:69" s="91" customFormat="1" ht="20.25" customHeight="1">
      <c r="C59" s="123"/>
      <c r="D59" s="162">
        <f>PairingList!C32</f>
        <v>0</v>
      </c>
      <c r="E59" s="163">
        <f>PairingList!D32</f>
        <v>0</v>
      </c>
      <c r="F59" s="164">
        <f>PairingList!E32</f>
        <v>0</v>
      </c>
      <c r="G59" s="162">
        <f>PairingList!F32</f>
        <v>0</v>
      </c>
      <c r="H59" s="163">
        <f>PairingList!G32</f>
        <v>0</v>
      </c>
      <c r="I59" s="164">
        <f>PairingList!H32</f>
        <v>0</v>
      </c>
      <c r="J59" s="162">
        <f>PairingList!I32</f>
        <v>0</v>
      </c>
      <c r="K59" s="163">
        <f>PairingList!J32</f>
        <v>0</v>
      </c>
      <c r="L59" s="164">
        <f>PairingList!K32</f>
        <v>0</v>
      </c>
      <c r="M59" s="162" t="e">
        <f>PairingList!#REF!</f>
        <v>#REF!</v>
      </c>
      <c r="N59" s="163" t="e">
        <f>PairingList!#REF!</f>
        <v>#REF!</v>
      </c>
      <c r="O59" s="164" t="e">
        <f>PairingList!#REF!</f>
        <v>#REF!</v>
      </c>
      <c r="P59" s="162" t="e">
        <f>PairingList!#REF!</f>
        <v>#REF!</v>
      </c>
      <c r="Q59" s="163" t="e">
        <f>PairingList!#REF!</f>
        <v>#REF!</v>
      </c>
      <c r="R59" s="164" t="e">
        <f>PairingList!#REF!</f>
        <v>#REF!</v>
      </c>
      <c r="S59" s="162" t="e">
        <f>PairingList!#REF!</f>
        <v>#REF!</v>
      </c>
      <c r="T59" s="163" t="e">
        <f>PairingList!#REF!</f>
        <v>#REF!</v>
      </c>
      <c r="U59" s="164" t="e">
        <f>PairingList!#REF!</f>
        <v>#REF!</v>
      </c>
      <c r="V59" s="162" t="e">
        <f>PairingList!#REF!</f>
        <v>#REF!</v>
      </c>
      <c r="W59" s="163" t="e">
        <f>PairingList!#REF!</f>
        <v>#REF!</v>
      </c>
      <c r="X59" s="164" t="e">
        <f>PairingList!#REF!</f>
        <v>#REF!</v>
      </c>
      <c r="Y59" s="162" t="e">
        <f>PairingList!#REF!</f>
        <v>#REF!</v>
      </c>
      <c r="Z59" s="163" t="e">
        <f>PairingList!#REF!</f>
        <v>#REF!</v>
      </c>
      <c r="AA59" s="164" t="e">
        <f>PairingList!#REF!</f>
        <v>#REF!</v>
      </c>
      <c r="AB59" s="162" t="e">
        <f>PairingList!#REF!</f>
        <v>#REF!</v>
      </c>
      <c r="AC59" s="163" t="e">
        <f>PairingList!#REF!</f>
        <v>#REF!</v>
      </c>
      <c r="AD59" s="164" t="e">
        <f>PairingList!#REF!</f>
        <v>#REF!</v>
      </c>
      <c r="AE59" s="162" t="e">
        <f>PairingList!#REF!</f>
        <v>#REF!</v>
      </c>
      <c r="AF59" s="163" t="e">
        <f>PairingList!#REF!</f>
        <v>#REF!</v>
      </c>
      <c r="AG59" s="164" t="e">
        <f>PairingList!#REF!</f>
        <v>#REF!</v>
      </c>
      <c r="AH59" s="162" t="e">
        <f>PairingList!#REF!</f>
        <v>#REF!</v>
      </c>
      <c r="AI59" s="163" t="e">
        <f>PairingList!#REF!</f>
        <v>#REF!</v>
      </c>
      <c r="AJ59" s="164" t="e">
        <f>PairingList!#REF!</f>
        <v>#REF!</v>
      </c>
      <c r="AK59" s="162">
        <f>PairingList!AJ32</f>
        <v>0</v>
      </c>
      <c r="AL59" s="163">
        <f>PairingList!AK32</f>
        <v>0</v>
      </c>
      <c r="AM59" s="164">
        <f>PairingList!AL32</f>
        <v>0</v>
      </c>
      <c r="AN59" s="162">
        <f>PairingList!AM32</f>
        <v>0</v>
      </c>
      <c r="AO59" s="163">
        <f>PairingList!AN32</f>
        <v>0</v>
      </c>
      <c r="AP59" s="164">
        <f>PairingList!AO32</f>
        <v>0</v>
      </c>
      <c r="AQ59" s="162">
        <f>PairingList!AP32</f>
        <v>0</v>
      </c>
      <c r="AR59" s="163">
        <f>PairingList!AQ32</f>
        <v>0</v>
      </c>
      <c r="AS59" s="164">
        <f>PairingList!AR32</f>
        <v>0</v>
      </c>
      <c r="AT59" s="162">
        <f>PairingList!AS32</f>
        <v>0</v>
      </c>
      <c r="AU59" s="163">
        <f>PairingList!AT32</f>
        <v>0</v>
      </c>
      <c r="AV59" s="164">
        <f>PairingList!AU32</f>
        <v>0</v>
      </c>
      <c r="AW59" s="162">
        <f>PairingList!AV32</f>
        <v>0</v>
      </c>
      <c r="AX59" s="163">
        <f>PairingList!AW32</f>
        <v>0</v>
      </c>
      <c r="AY59" s="164">
        <f>PairingList!AX32</f>
        <v>0</v>
      </c>
      <c r="AZ59" s="162">
        <f>PairingList!AY32</f>
        <v>0</v>
      </c>
      <c r="BA59" s="163">
        <f>PairingList!AZ32</f>
        <v>0</v>
      </c>
      <c r="BB59" s="164">
        <f>PairingList!BA32</f>
        <v>0</v>
      </c>
      <c r="BC59" s="162">
        <f>PairingList!BB32</f>
        <v>0</v>
      </c>
      <c r="BD59" s="163">
        <f>PairingList!BC32</f>
        <v>0</v>
      </c>
      <c r="BE59" s="164">
        <f>PairingList!BD32</f>
        <v>0</v>
      </c>
      <c r="BF59" s="162">
        <f>PairingList!BE32</f>
        <v>0</v>
      </c>
      <c r="BG59" s="163">
        <f>PairingList!BF32</f>
        <v>0</v>
      </c>
      <c r="BH59" s="164">
        <f>PairingList!BG32</f>
        <v>0</v>
      </c>
      <c r="BI59" s="162">
        <f>PairingList!BH32</f>
        <v>0</v>
      </c>
      <c r="BJ59" s="163">
        <f>PairingList!BI32</f>
        <v>0</v>
      </c>
      <c r="BK59" s="164">
        <f>PairingList!BJ32</f>
        <v>0</v>
      </c>
      <c r="BL59" s="162">
        <f>PairingList!BK32</f>
        <v>0</v>
      </c>
      <c r="BM59" s="163">
        <f>PairingList!BL32</f>
        <v>0</v>
      </c>
      <c r="BN59" s="164">
        <f>PairingList!BM32</f>
        <v>0</v>
      </c>
      <c r="BO59" s="162">
        <f>PairingList!BN32</f>
        <v>0</v>
      </c>
      <c r="BP59" s="163">
        <f>PairingList!BO32</f>
        <v>0</v>
      </c>
      <c r="BQ59" s="164">
        <f>PairingList!BP32</f>
        <v>0</v>
      </c>
    </row>
    <row r="60" spans="3:69" s="91" customFormat="1" ht="20.25" customHeight="1">
      <c r="C60" s="122">
        <v>3</v>
      </c>
      <c r="D60" s="106" t="e">
        <f>IF(D46=0,"",VLOOKUP(D46,Result!$W$8:$X$46,$B$55,FALSE))</f>
        <v>#N/A</v>
      </c>
      <c r="E60" s="106" t="str">
        <f>IF(Number!E46="","",Number!E46)</f>
        <v>－</v>
      </c>
      <c r="F60" s="158" t="e">
        <f>IF(F46=0,"",VLOOKUP(F46,Result!$W$8:$X$46,$B$55,FALSE))</f>
        <v>#N/A</v>
      </c>
      <c r="G60" s="106" t="e">
        <f>IF(G46=0,"",VLOOKUP(G46,Result!$W$8:$X$46,$B$55,FALSE))</f>
        <v>#N/A</v>
      </c>
      <c r="H60" s="106" t="str">
        <f>IF(Number!H46="","",Number!H46)</f>
        <v>－</v>
      </c>
      <c r="I60" s="158" t="e">
        <f>IF(I46=0,"",VLOOKUP(I46,Result!$W$8:$X$46,$B$55,FALSE))</f>
        <v>#N/A</v>
      </c>
      <c r="J60" s="106" t="e">
        <f>IF(J46=0,"",VLOOKUP(J46,Result!$W$8:$X$46,$B$55,FALSE))</f>
        <v>#N/A</v>
      </c>
      <c r="K60" s="106" t="str">
        <f>IF(Number!K46="","",Number!K46)</f>
        <v>－</v>
      </c>
      <c r="L60" s="158" t="e">
        <f>IF(L46=0,"",VLOOKUP(L46,Result!$W$8:$X$46,$B$55,FALSE))</f>
        <v>#N/A</v>
      </c>
      <c r="M60" s="106" t="e">
        <f>IF(M46=0,"",VLOOKUP(M46,Result!$W$8:$X$46,$B$55,FALSE))</f>
        <v>#N/A</v>
      </c>
      <c r="N60" s="106" t="str">
        <f>IF(Number!N46="","",Number!N46)</f>
        <v>－</v>
      </c>
      <c r="O60" s="158" t="e">
        <f>IF(O46=0,"",VLOOKUP(O46,Result!$W$8:$X$46,$B$55,FALSE))</f>
        <v>#N/A</v>
      </c>
      <c r="P60" s="106">
        <f>IF(P46=0,"",VLOOKUP(P46,Result!$W$8:$X$46,$B$55,FALSE))</f>
      </c>
      <c r="Q60" s="106">
        <f>IF(Number!Q46="","",Number!Q46)</f>
        <v>0</v>
      </c>
      <c r="R60" s="158">
        <f>IF(R46=0,"",VLOOKUP(R46,Result!$W$8:$X$46,$B$55,FALSE))</f>
      </c>
      <c r="S60" s="106">
        <f>IF(S46=0,"",VLOOKUP(S46,Result!$W$8:$X$46,$B$55,FALSE))</f>
      </c>
      <c r="T60" s="106">
        <f>IF(Number!T46="","",Number!T46)</f>
        <v>0</v>
      </c>
      <c r="U60" s="158">
        <f>IF(U46=0,"",VLOOKUP(U46,Result!$W$8:$X$46,$B$55,FALSE))</f>
      </c>
      <c r="V60" s="106">
        <f>IF(V46=0,"",VLOOKUP(V46,Result!$W$8:$X$46,$B$55,FALSE))</f>
      </c>
      <c r="W60" s="106">
        <f>IF(Number!W46="","",Number!W46)</f>
        <v>0</v>
      </c>
      <c r="X60" s="158">
        <f>IF(X46=0,"",VLOOKUP(X46,Result!$W$8:$X$46,$B$55,FALSE))</f>
      </c>
      <c r="Y60" s="106">
        <f>IF(Y46=0,"",VLOOKUP(Y46,Result!$W$8:$X$46,$B$55,FALSE))</f>
      </c>
      <c r="Z60" s="106">
        <f>IF(Number!Z46="","",Number!Z46)</f>
        <v>0</v>
      </c>
      <c r="AA60" s="158">
        <f>IF(AA46=0,"",VLOOKUP(AA46,Result!$W$8:$X$46,$B$55,FALSE))</f>
      </c>
      <c r="AB60" s="106">
        <f>IF(AB46=0,"",VLOOKUP(AB46,Result!$W$8:$X$46,$B$55,FALSE))</f>
      </c>
      <c r="AC60" s="106">
        <f>IF(Number!AC46="","",Number!AC46)</f>
        <v>0</v>
      </c>
      <c r="AD60" s="158">
        <f>IF(AD46=0,"",VLOOKUP(AD46,Result!$W$8:$X$46,$B$55,FALSE))</f>
      </c>
      <c r="AE60" s="106">
        <f>IF(AE46=0,"",VLOOKUP(AE46,Result!$W$8:$X$46,$B$55,FALSE))</f>
      </c>
      <c r="AF60" s="106">
        <f>IF(Number!AF46="","",Number!AF46)</f>
        <v>0</v>
      </c>
      <c r="AG60" s="158">
        <f>IF(AG46=0,"",VLOOKUP(AG46,Result!$W$8:$X$46,$B$55,FALSE))</f>
      </c>
      <c r="AH60" s="106">
        <f>IF(AH46=0,"",VLOOKUP(AH46,Result!$W$8:$X$46,$B$55,FALSE))</f>
      </c>
      <c r="AI60" s="106">
        <f>IF(Number!AI46="","",Number!AI46)</f>
        <v>0</v>
      </c>
      <c r="AJ60" s="158">
        <f>IF(AJ46=0,"",VLOOKUP(AJ46,Result!$W$8:$X$46,$B$55,FALSE))</f>
      </c>
      <c r="AK60" s="106">
        <f>IF(AK46=0,"",VLOOKUP(AK46,Result!$W$8:$X$46,$B$55,FALSE))</f>
      </c>
      <c r="AL60" s="106">
        <f>IF(Number!AL46="","",Number!AL46)</f>
        <v>0</v>
      </c>
      <c r="AM60" s="158">
        <f>IF(AM46=0,"",VLOOKUP(AM46,Result!$W$8:$X$46,$B$55,FALSE))</f>
      </c>
      <c r="AN60" s="106">
        <f>IF(AN46=0,"",VLOOKUP(AN46,Result!$W$8:$X$46,$B$55,FALSE))</f>
      </c>
      <c r="AO60" s="106">
        <f>IF(Number!AO46="","",Number!AO46)</f>
        <v>0</v>
      </c>
      <c r="AP60" s="158">
        <f>IF(AP46=0,"",VLOOKUP(AP46,Result!$W$8:$X$46,$B$55,FALSE))</f>
      </c>
      <c r="AQ60" s="106">
        <f>IF(AQ46=0,"",VLOOKUP(AQ46,Result!$W$8:$X$46,$B$55,FALSE))</f>
      </c>
      <c r="AR60" s="106">
        <f>IF(Number!AR46="","",Number!AR46)</f>
        <v>0</v>
      </c>
      <c r="AS60" s="158">
        <f>IF(AS46=0,"",VLOOKUP(AS46,Result!$W$8:$X$46,$B$55,FALSE))</f>
      </c>
      <c r="AT60" s="106">
        <f>IF(AT46=0,"",VLOOKUP(AT46,Result!$W$8:$X$46,$B$55,FALSE))</f>
      </c>
      <c r="AU60" s="106">
        <f>IF(Number!AU46="","",Number!AU46)</f>
        <v>0</v>
      </c>
      <c r="AV60" s="158">
        <f>IF(AV46=0,"",VLOOKUP(AV46,Result!$W$8:$X$46,$B$55,FALSE))</f>
      </c>
      <c r="AW60" s="106">
        <f>IF(AW46=0,"",VLOOKUP(AW46,Result!$W$8:$X$46,$B$55,FALSE))</f>
      </c>
      <c r="AX60" s="106">
        <f>IF(Number!AX46="","",Number!AX46)</f>
        <v>0</v>
      </c>
      <c r="AY60" s="158">
        <f>IF(AY46=0,"",VLOOKUP(AY46,Result!$W$8:$X$46,$B$55,FALSE))</f>
      </c>
      <c r="AZ60" s="106">
        <f>IF(AZ46=0,"",VLOOKUP(AZ46,Result!$W$8:$X$46,$B$55,FALSE))</f>
      </c>
      <c r="BA60" s="106">
        <f>IF(Number!BA46="","",Number!BA46)</f>
        <v>0</v>
      </c>
      <c r="BB60" s="158">
        <f>IF(BB46=0,"",VLOOKUP(BB46,Result!$W$8:$X$46,$B$55,FALSE))</f>
      </c>
      <c r="BC60" s="106">
        <f>IF(BC46=0,"",VLOOKUP(BC46,Result!$W$8:$X$46,$B$55,FALSE))</f>
      </c>
      <c r="BD60" s="106">
        <f>IF(Number!BD46="","",Number!BD46)</f>
        <v>0</v>
      </c>
      <c r="BE60" s="158">
        <f>IF(BE46=0,"",VLOOKUP(BE46,Result!$W$8:$X$46,$B$55,FALSE))</f>
      </c>
      <c r="BF60" s="106">
        <f>IF(BF46=0,"",VLOOKUP(BF46,Result!$W$8:$X$46,$B$55,FALSE))</f>
      </c>
      <c r="BG60" s="106">
        <f>IF(Number!BG46="","",Number!BG46)</f>
        <v>0</v>
      </c>
      <c r="BH60" s="158">
        <f>IF(BH46=0,"",VLOOKUP(BH46,Result!$W$8:$X$46,$B$55,FALSE))</f>
      </c>
      <c r="BI60" s="106">
        <f>IF(BI46=0,"",VLOOKUP(BI46,Result!$W$8:$X$46,$B$55,FALSE))</f>
      </c>
      <c r="BJ60" s="106">
        <f>IF(Number!BJ46="","",Number!BJ46)</f>
        <v>0</v>
      </c>
      <c r="BK60" s="158">
        <f>IF(BK46=0,"",VLOOKUP(BK46,Result!$W$8:$X$46,$B$55,FALSE))</f>
      </c>
      <c r="BL60" s="106">
        <f>IF(BL46=0,"",VLOOKUP(BL46,Result!$W$8:$X$46,$B$55,FALSE))</f>
      </c>
      <c r="BM60" s="106">
        <f>IF(Number!BM46="","",Number!BM46)</f>
        <v>0</v>
      </c>
      <c r="BN60" s="158">
        <f>IF(BN46=0,"",VLOOKUP(BN46,Result!$W$8:$X$46,$B$55,FALSE))</f>
      </c>
      <c r="BO60" s="106">
        <f>IF(BO46=0,"",VLOOKUP(BO46,Result!$W$8:$X$46,$B$55,FALSE))</f>
      </c>
      <c r="BP60" s="106">
        <f>IF(Number!BP46="","",Number!BP46)</f>
        <v>0</v>
      </c>
      <c r="BQ60" s="158">
        <f>IF(BQ46=0,"",VLOOKUP(BQ46,Result!$W$8:$X$46,$B$55,FALSE))</f>
      </c>
    </row>
    <row r="61" spans="3:69" s="91" customFormat="1" ht="20.25" customHeight="1">
      <c r="C61" s="124"/>
      <c r="D61" s="162">
        <f>IF(D47=0,"",VLOOKUP(D47,Result!$W$8:$X$46,$B$55,FALSE))</f>
      </c>
      <c r="E61" s="163">
        <f>IF(Number!E47="","",Number!E47)</f>
        <v>0</v>
      </c>
      <c r="F61" s="164">
        <f>IF(F47=0,"",VLOOKUP(F47,Result!$W$8:$X$46,$B$55,FALSE))</f>
      </c>
      <c r="G61" s="162">
        <f>IF(G47=0,"",VLOOKUP(G47,Result!$W$8:$X$46,$B$55,FALSE))</f>
      </c>
      <c r="H61" s="163">
        <f>IF(Number!H47="","",Number!H47)</f>
        <v>0</v>
      </c>
      <c r="I61" s="164">
        <f>IF(I47=0,"",VLOOKUP(I47,Result!$W$8:$X$46,$B$55,FALSE))</f>
      </c>
      <c r="J61" s="162">
        <f>IF(J47=0,"",VLOOKUP(J47,Result!$W$8:$X$46,$B$55,FALSE))</f>
      </c>
      <c r="K61" s="163">
        <f>IF(Number!K47="","",Number!K47)</f>
        <v>0</v>
      </c>
      <c r="L61" s="164">
        <f>IF(L47=0,"",VLOOKUP(L47,Result!$W$8:$X$46,$B$55,FALSE))</f>
      </c>
      <c r="M61" s="162">
        <f>IF(M47=0,"",VLOOKUP(M47,Result!$W$8:$X$46,$B$55,FALSE))</f>
      </c>
      <c r="N61" s="163">
        <f>IF(Number!N47="","",Number!N47)</f>
        <v>0</v>
      </c>
      <c r="O61" s="164">
        <f>IF(O47=0,"",VLOOKUP(O47,Result!$W$8:$X$46,$B$55,FALSE))</f>
      </c>
      <c r="P61" s="162">
        <f>IF(P47=0,"",VLOOKUP(P47,Result!$W$8:$X$46,$B$55,FALSE))</f>
      </c>
      <c r="Q61" s="163">
        <f>IF(Number!Q47="","",Number!Q47)</f>
        <v>0</v>
      </c>
      <c r="R61" s="164">
        <f>IF(R47=0,"",VLOOKUP(R47,Result!$W$8:$X$46,$B$55,FALSE))</f>
      </c>
      <c r="S61" s="162">
        <f>IF(S47=0,"",VLOOKUP(S47,Result!$W$8:$X$46,$B$55,FALSE))</f>
      </c>
      <c r="T61" s="163">
        <f>IF(Number!T47="","",Number!T47)</f>
        <v>0</v>
      </c>
      <c r="U61" s="164">
        <f>IF(U47=0,"",VLOOKUP(U47,Result!$W$8:$X$46,$B$55,FALSE))</f>
      </c>
      <c r="V61" s="162">
        <f>IF(V47=0,"",VLOOKUP(V47,Result!$W$8:$X$46,$B$55,FALSE))</f>
      </c>
      <c r="W61" s="163">
        <f>IF(Number!W47="","",Number!W47)</f>
        <v>0</v>
      </c>
      <c r="X61" s="164">
        <f>IF(X47=0,"",VLOOKUP(X47,Result!$W$8:$X$46,$B$55,FALSE))</f>
      </c>
      <c r="Y61" s="162">
        <f>IF(Y47=0,"",VLOOKUP(Y47,Result!$W$8:$X$46,$B$55,FALSE))</f>
      </c>
      <c r="Z61" s="163">
        <f>IF(Number!Z47="","",Number!Z47)</f>
      </c>
      <c r="AA61" s="164">
        <f>IF(AA47=0,"",VLOOKUP(AA47,Result!$W$8:$X$46,$B$55,FALSE))</f>
      </c>
      <c r="AB61" s="162">
        <f>IF(AB47=0,"",VLOOKUP(AB47,Result!$W$8:$X$46,$B$55,FALSE))</f>
      </c>
      <c r="AC61" s="163">
        <f>IF(Number!AC47="","",Number!AC47)</f>
      </c>
      <c r="AD61" s="164">
        <f>IF(AD47=0,"",VLOOKUP(AD47,Result!$W$8:$X$46,$B$55,FALSE))</f>
      </c>
      <c r="AE61" s="162">
        <f>IF(AE47=0,"",VLOOKUP(AE47,Result!$W$8:$X$46,$B$55,FALSE))</f>
      </c>
      <c r="AF61" s="163">
        <f>IF(Number!AF47="","",Number!AF47)</f>
      </c>
      <c r="AG61" s="164">
        <f>IF(AG47=0,"",VLOOKUP(AG47,Result!$W$8:$X$46,$B$55,FALSE))</f>
      </c>
      <c r="AH61" s="162">
        <f>IF(AH47=0,"",VLOOKUP(AH47,Result!$W$8:$X$46,$B$55,FALSE))</f>
      </c>
      <c r="AI61" s="163">
        <f>IF(Number!AI47="","",Number!AI47)</f>
      </c>
      <c r="AJ61" s="164">
        <f>IF(AJ47=0,"",VLOOKUP(AJ47,Result!$W$8:$X$46,$B$55,FALSE))</f>
      </c>
      <c r="AK61" s="162">
        <f>IF(AK47=0,"",VLOOKUP(AK47,Result!$W$8:$X$46,$B$55,FALSE))</f>
      </c>
      <c r="AL61" s="163">
        <f>IF(Number!AL47="","",Number!AL47)</f>
      </c>
      <c r="AM61" s="164">
        <f>IF(AM47=0,"",VLOOKUP(AM47,Result!$W$8:$X$46,$B$55,FALSE))</f>
      </c>
      <c r="AN61" s="162">
        <f>IF(AN47=0,"",VLOOKUP(AN47,Result!$W$8:$X$46,$B$55,FALSE))</f>
      </c>
      <c r="AO61" s="163">
        <f>IF(Number!AO47="","",Number!AO47)</f>
      </c>
      <c r="AP61" s="164">
        <f>IF(AP47=0,"",VLOOKUP(AP47,Result!$W$8:$X$46,$B$55,FALSE))</f>
      </c>
      <c r="AQ61" s="162">
        <f>IF(AQ47=0,"",VLOOKUP(AQ47,Result!$W$8:$X$46,$B$55,FALSE))</f>
      </c>
      <c r="AR61" s="163">
        <f>IF(Number!AR47="","",Number!AR47)</f>
      </c>
      <c r="AS61" s="164">
        <f>IF(AS47=0,"",VLOOKUP(AS47,Result!$W$8:$X$46,$B$55,FALSE))</f>
      </c>
      <c r="AT61" s="162">
        <f>IF(AT47=0,"",VLOOKUP(AT47,Result!$W$8:$X$46,$B$55,FALSE))</f>
      </c>
      <c r="AU61" s="163">
        <f>IF(Number!AU47="","",Number!AU47)</f>
      </c>
      <c r="AV61" s="164">
        <f>IF(AV47=0,"",VLOOKUP(AV47,Result!$W$8:$X$46,$B$55,FALSE))</f>
      </c>
      <c r="AW61" s="162">
        <f>IF(AW47=0,"",VLOOKUP(AW47,Result!$W$8:$X$46,$B$55,FALSE))</f>
      </c>
      <c r="AX61" s="163">
        <f>IF(Number!AX47="","",Number!AX47)</f>
      </c>
      <c r="AY61" s="164">
        <f>IF(AY47=0,"",VLOOKUP(AY47,Result!$W$8:$X$46,$B$55,FALSE))</f>
      </c>
      <c r="AZ61" s="162">
        <f>IF(AZ47=0,"",VLOOKUP(AZ47,Result!$W$8:$X$46,$B$55,FALSE))</f>
      </c>
      <c r="BA61" s="163">
        <f>IF(Number!BA47="","",Number!BA47)</f>
      </c>
      <c r="BB61" s="164">
        <f>IF(BB47=0,"",VLOOKUP(BB47,Result!$W$8:$X$46,$B$55,FALSE))</f>
      </c>
      <c r="BC61" s="162">
        <f>IF(BC47=0,"",VLOOKUP(BC47,Result!$W$8:$X$46,$B$55,FALSE))</f>
      </c>
      <c r="BD61" s="163">
        <f>IF(Number!BD47="","",Number!BD47)</f>
      </c>
      <c r="BE61" s="164">
        <f>IF(BE47=0,"",VLOOKUP(BE47,Result!$W$8:$X$46,$B$55,FALSE))</f>
      </c>
      <c r="BF61" s="162">
        <f>IF(BF47=0,"",VLOOKUP(BF47,Result!$W$8:$X$46,$B$55,FALSE))</f>
      </c>
      <c r="BG61" s="163">
        <f>IF(Number!BG47="","",Number!BG47)</f>
      </c>
      <c r="BH61" s="164">
        <f>IF(BH47=0,"",VLOOKUP(BH47,Result!$W$8:$X$46,$B$55,FALSE))</f>
      </c>
      <c r="BI61" s="162">
        <f>IF(BI47=0,"",VLOOKUP(BI47,Result!$W$8:$X$46,$B$55,FALSE))</f>
      </c>
      <c r="BJ61" s="163">
        <f>IF(Number!BJ47="","",Number!BJ47)</f>
      </c>
      <c r="BK61" s="164">
        <f>IF(BK47=0,"",VLOOKUP(BK47,Result!$W$8:$X$46,$B$55,FALSE))</f>
      </c>
      <c r="BL61" s="162">
        <f>IF(BL47=0,"",VLOOKUP(BL47,Result!$W$8:$X$46,$B$55,FALSE))</f>
      </c>
      <c r="BM61" s="163">
        <f>IF(Number!BM47="","",Number!BM47)</f>
      </c>
      <c r="BN61" s="164">
        <f>IF(BN47=0,"",VLOOKUP(BN47,Result!$W$8:$X$46,$B$55,FALSE))</f>
      </c>
      <c r="BO61" s="162">
        <f>IF(BO47=0,"",VLOOKUP(BO47,Result!$W$8:$X$46,$B$55,FALSE))</f>
      </c>
      <c r="BP61" s="163">
        <f>IF(Number!BP47="","",Number!BP47)</f>
      </c>
      <c r="BQ61" s="164">
        <f>IF(BQ47=0,"",VLOOKUP(BQ47,Result!$W$8:$X$46,$B$55,FALSE))</f>
      </c>
    </row>
    <row r="62" spans="3:69" s="91" customFormat="1" ht="20.25" customHeight="1">
      <c r="C62" s="380"/>
      <c r="D62" s="156" t="e">
        <f>IF(D48=0,"",VLOOKUP(D48,Result!$W$8:$X$46,$B$55,FALSE))</f>
        <v>#N/A</v>
      </c>
      <c r="E62" s="157">
        <f>IF(Number!E48="","",Number!E48)</f>
        <v>0</v>
      </c>
      <c r="F62" s="158">
        <f>IF(F48=0,"",VLOOKUP(F48,Result!$W$8:$X$46,$B$55,FALSE))</f>
      </c>
      <c r="G62" s="156" t="e">
        <f>IF(G48=0,"",VLOOKUP(G48,Result!$W$8:$X$46,$B$55,FALSE))</f>
        <v>#N/A</v>
      </c>
      <c r="H62" s="157">
        <f>IF(Number!H48="","",Number!H48)</f>
        <v>0</v>
      </c>
      <c r="I62" s="158">
        <f>IF(I48=0,"",VLOOKUP(I48,Result!$W$8:$X$46,$B$55,FALSE))</f>
      </c>
      <c r="J62" s="156" t="e">
        <f>IF(J48=0,"",VLOOKUP(J48,Result!$W$8:$X$46,$B$55,FALSE))</f>
        <v>#N/A</v>
      </c>
      <c r="K62" s="157">
        <f>IF(Number!K48="","",Number!K48)</f>
        <v>0</v>
      </c>
      <c r="L62" s="158">
        <f>IF(L48=0,"",VLOOKUP(L48,Result!$W$8:$X$46,$B$55,FALSE))</f>
      </c>
      <c r="M62" s="156">
        <f>IF(M48=0,"",VLOOKUP(M48,Result!$W$8:$X$46,$B$55,FALSE))</f>
      </c>
      <c r="N62" s="157">
        <f>IF(Number!N48="","",Number!N48)</f>
        <v>0</v>
      </c>
      <c r="O62" s="158">
        <f>IF(O48=0,"",VLOOKUP(O48,Result!$W$8:$X$46,$B$55,FALSE))</f>
      </c>
      <c r="P62" s="156">
        <f>IF(P48=0,"",VLOOKUP(P48,Result!$W$8:$X$46,$B$55,FALSE))</f>
      </c>
      <c r="Q62" s="157">
        <f>IF(Number!Q48="","",Number!Q48)</f>
        <v>0</v>
      </c>
      <c r="R62" s="158">
        <f>IF(R48=0,"",VLOOKUP(R48,Result!$W$8:$X$46,$B$55,FALSE))</f>
      </c>
      <c r="S62" s="156">
        <f>IF(S48=0,"",VLOOKUP(S48,Result!$W$8:$X$46,$B$55,FALSE))</f>
      </c>
      <c r="T62" s="157">
        <f>IF(Number!T48="","",Number!T48)</f>
        <v>0</v>
      </c>
      <c r="U62" s="158">
        <f>IF(U48=0,"",VLOOKUP(U48,Result!$W$8:$X$46,$B$55,FALSE))</f>
      </c>
      <c r="V62" s="156">
        <f>IF(V48=0,"",VLOOKUP(V48,Result!$W$8:$X$46,$B$55,FALSE))</f>
      </c>
      <c r="W62" s="157">
        <f>IF(Number!W48="","",Number!W48)</f>
        <v>0</v>
      </c>
      <c r="X62" s="158">
        <f>IF(X48=0,"",VLOOKUP(X48,Result!$W$8:$X$46,$B$55,FALSE))</f>
      </c>
      <c r="Y62" s="156">
        <f>IF(Y48=0,"",VLOOKUP(Y48,Result!$W$8:$X$46,$B$55,FALSE))</f>
      </c>
      <c r="Z62" s="157">
        <f>IF(Number!Z48="","",Number!Z48)</f>
        <v>0</v>
      </c>
      <c r="AA62" s="158">
        <f>IF(AA48=0,"",VLOOKUP(AA48,Result!$W$8:$X$46,$B$55,FALSE))</f>
      </c>
      <c r="AB62" s="156">
        <f>IF(AB48=0,"",VLOOKUP(AB48,Result!$W$8:$X$46,$B$55,FALSE))</f>
      </c>
      <c r="AC62" s="157">
        <f>IF(Number!AC48="","",Number!AC48)</f>
        <v>0</v>
      </c>
      <c r="AD62" s="158">
        <f>IF(AD48=0,"",VLOOKUP(AD48,Result!$W$8:$X$46,$B$55,FALSE))</f>
      </c>
      <c r="AE62" s="156">
        <f>IF(AE48=0,"",VLOOKUP(AE48,Result!$W$8:$X$46,$B$55,FALSE))</f>
      </c>
      <c r="AF62" s="157">
        <f>IF(Number!AF48="","",Number!AF48)</f>
        <v>0</v>
      </c>
      <c r="AG62" s="158">
        <f>IF(AG48=0,"",VLOOKUP(AG48,Result!$W$8:$X$46,$B$55,FALSE))</f>
      </c>
      <c r="AH62" s="156">
        <f>IF(AH48=0,"",VLOOKUP(AH48,Result!$W$8:$X$46,$B$55,FALSE))</f>
      </c>
      <c r="AI62" s="157">
        <f>IF(Number!AI48="","",Number!AI48)</f>
        <v>0</v>
      </c>
      <c r="AJ62" s="158">
        <f>IF(AJ48=0,"",VLOOKUP(AJ48,Result!$W$8:$X$46,$B$55,FALSE))</f>
      </c>
      <c r="AK62" s="156">
        <f>IF(AK48=0,"",VLOOKUP(AK48,Result!$W$8:$X$46,$B$55,FALSE))</f>
      </c>
      <c r="AL62" s="157">
        <f>IF(Number!AL48="","",Number!AL48)</f>
        <v>0</v>
      </c>
      <c r="AM62" s="158">
        <f>IF(AM48=0,"",VLOOKUP(AM48,Result!$W$8:$X$46,$B$55,FALSE))</f>
      </c>
      <c r="AN62" s="156">
        <f>IF(AN48=0,"",VLOOKUP(AN48,Result!$W$8:$X$46,$B$55,FALSE))</f>
      </c>
      <c r="AO62" s="157">
        <f>IF(Number!AO48="","",Number!AO48)</f>
        <v>0</v>
      </c>
      <c r="AP62" s="158">
        <f>IF(AP48=0,"",VLOOKUP(AP48,Result!$W$8:$X$46,$B$55,FALSE))</f>
      </c>
      <c r="AQ62" s="156">
        <f>IF(AQ48=0,"",VLOOKUP(AQ48,Result!$W$8:$X$46,$B$55,FALSE))</f>
      </c>
      <c r="AR62" s="157">
        <f>IF(Number!AR48="","",Number!AR48)</f>
        <v>0</v>
      </c>
      <c r="AS62" s="158">
        <f>IF(AS48=0,"",VLOOKUP(AS48,Result!$W$8:$X$46,$B$55,FALSE))</f>
      </c>
      <c r="AT62" s="156">
        <f>IF(AT48=0,"",VLOOKUP(AT48,Result!$W$8:$X$46,$B$55,FALSE))</f>
      </c>
      <c r="AU62" s="157">
        <f>IF(Number!AU48="","",Number!AU48)</f>
        <v>0</v>
      </c>
      <c r="AV62" s="158">
        <f>IF(AV48=0,"",VLOOKUP(AV48,Result!$W$8:$X$46,$B$55,FALSE))</f>
      </c>
      <c r="AW62" s="156">
        <f>IF(AW48=0,"",VLOOKUP(AW48,Result!$W$8:$X$46,$B$55,FALSE))</f>
      </c>
      <c r="AX62" s="157">
        <f>IF(Number!AX48="","",Number!AX48)</f>
        <v>0</v>
      </c>
      <c r="AY62" s="158">
        <f>IF(AY48=0,"",VLOOKUP(AY48,Result!$W$8:$X$46,$B$55,FALSE))</f>
      </c>
      <c r="AZ62" s="156">
        <f>IF(AZ48=0,"",VLOOKUP(AZ48,Result!$W$8:$X$46,$B$55,FALSE))</f>
      </c>
      <c r="BA62" s="157">
        <f>IF(Number!BA48="","",Number!BA48)</f>
        <v>0</v>
      </c>
      <c r="BB62" s="158">
        <f>IF(BB48=0,"",VLOOKUP(BB48,Result!$W$8:$X$46,$B$55,FALSE))</f>
      </c>
      <c r="BC62" s="156">
        <f>IF(BC48=0,"",VLOOKUP(BC48,Result!$W$8:$X$46,$B$55,FALSE))</f>
      </c>
      <c r="BD62" s="157">
        <f>IF(Number!BD48="","",Number!BD48)</f>
        <v>0</v>
      </c>
      <c r="BE62" s="158">
        <f>IF(BE48=0,"",VLOOKUP(BE48,Result!$W$8:$X$46,$B$55,FALSE))</f>
      </c>
      <c r="BF62" s="156">
        <f>IF(BF48=0,"",VLOOKUP(BF48,Result!$W$8:$X$46,$B$55,FALSE))</f>
      </c>
      <c r="BG62" s="157">
        <f>IF(Number!BG48="","",Number!BG48)</f>
        <v>0</v>
      </c>
      <c r="BH62" s="158">
        <f>IF(BH48=0,"",VLOOKUP(BH48,Result!$W$8:$X$46,$B$55,FALSE))</f>
      </c>
      <c r="BI62" s="156">
        <f>IF(BI48=0,"",VLOOKUP(BI48,Result!$W$8:$X$46,$B$55,FALSE))</f>
      </c>
      <c r="BJ62" s="157">
        <f>IF(Number!BJ48="","",Number!BJ48)</f>
        <v>0</v>
      </c>
      <c r="BK62" s="158">
        <f>IF(BK48=0,"",VLOOKUP(BK48,Result!$W$8:$X$46,$B$55,FALSE))</f>
      </c>
      <c r="BL62" s="156">
        <f>IF(BL48=0,"",VLOOKUP(BL48,Result!$W$8:$X$46,$B$55,FALSE))</f>
      </c>
      <c r="BM62" s="157">
        <f>IF(Number!BM48="","",Number!BM48)</f>
        <v>0</v>
      </c>
      <c r="BN62" s="158">
        <f>IF(BN48=0,"",VLOOKUP(BN48,Result!$W$8:$X$46,$B$55,FALSE))</f>
      </c>
      <c r="BO62" s="156">
        <f>IF(BO48=0,"",VLOOKUP(BO48,Result!$W$8:$X$46,$B$55,FALSE))</f>
      </c>
      <c r="BP62" s="157">
        <f>IF(Number!BP48="","",Number!BP48)</f>
        <v>0</v>
      </c>
      <c r="BQ62" s="158">
        <f>IF(BQ48=0,"",VLOOKUP(BQ48,Result!$W$8:$X$46,$B$55,FALSE))</f>
      </c>
    </row>
    <row r="63" spans="3:69" s="91" customFormat="1" ht="20.25" customHeight="1">
      <c r="C63" s="381"/>
      <c r="D63" s="382" t="e">
        <f>IF(D49=0,"",VLOOKUP(D49,Result!$W$8:$X$46,$B$55,FALSE))</f>
        <v>#N/A</v>
      </c>
      <c r="E63" s="209">
        <f>IF(Number!E49="","",Number!E49)</f>
        <v>0</v>
      </c>
      <c r="F63" s="223">
        <f>IF(F49=0,"",VLOOKUP(F49,Result!$W$8:$X$46,$B$55,FALSE))</f>
      </c>
      <c r="G63" s="382" t="e">
        <f>IF(G49=0,"",VLOOKUP(G49,Result!$W$8:$X$46,$B$55,FALSE))</f>
        <v>#N/A</v>
      </c>
      <c r="H63" s="209">
        <f>IF(Number!H49="","",Number!H49)</f>
        <v>0</v>
      </c>
      <c r="I63" s="223">
        <f>IF(I49=0,"",VLOOKUP(I49,Result!$W$8:$X$46,$B$55,FALSE))</f>
      </c>
      <c r="J63" s="382" t="e">
        <f>IF(J49=0,"",VLOOKUP(J49,Result!$W$8:$X$46,$B$55,FALSE))</f>
        <v>#N/A</v>
      </c>
      <c r="K63" s="209">
        <f>IF(Number!K49="","",Number!K49)</f>
        <v>0</v>
      </c>
      <c r="L63" s="223">
        <f>IF(L49=0,"",VLOOKUP(L49,Result!$W$8:$X$46,$B$55,FALSE))</f>
      </c>
      <c r="M63" s="382">
        <f>IF(M49=0,"",VLOOKUP(M49,Result!$W$8:$X$46,$B$55,FALSE))</f>
      </c>
      <c r="N63" s="209">
        <f>IF(Number!N49="","",Number!N49)</f>
        <v>0</v>
      </c>
      <c r="O63" s="223">
        <f>IF(O49=0,"",VLOOKUP(O49,Result!$W$8:$X$46,$B$55,FALSE))</f>
      </c>
      <c r="P63" s="382">
        <f>IF(P49=0,"",VLOOKUP(P49,Result!$W$8:$X$46,$B$55,FALSE))</f>
      </c>
      <c r="Q63" s="209">
        <f>IF(Number!Q49="","",Number!Q49)</f>
        <v>0</v>
      </c>
      <c r="R63" s="223">
        <f>IF(R49=0,"",VLOOKUP(R49,Result!$W$8:$X$46,$B$55,FALSE))</f>
      </c>
      <c r="S63" s="382">
        <f>IF(S49=0,"",VLOOKUP(S49,Result!$W$8:$X$46,$B$55,FALSE))</f>
      </c>
      <c r="T63" s="209">
        <f>IF(Number!T49="","",Number!T49)</f>
        <v>0</v>
      </c>
      <c r="U63" s="223">
        <f>IF(U49=0,"",VLOOKUP(U49,Result!$W$8:$X$46,$B$55,FALSE))</f>
      </c>
      <c r="V63" s="382">
        <f>IF(V49=0,"",VLOOKUP(V49,Result!$W$8:$X$46,$B$55,FALSE))</f>
      </c>
      <c r="W63" s="209">
        <f>IF(Number!W49="","",Number!W49)</f>
        <v>0</v>
      </c>
      <c r="X63" s="223">
        <f>IF(X49=0,"",VLOOKUP(X49,Result!$W$8:$X$46,$B$55,FALSE))</f>
      </c>
      <c r="Y63" s="382">
        <f>IF(Y49=0,"",VLOOKUP(Y49,Result!$W$8:$X$46,$B$55,FALSE))</f>
      </c>
      <c r="Z63" s="209">
        <f>IF(Number!Z49="","",Number!Z49)</f>
        <v>0</v>
      </c>
      <c r="AA63" s="223">
        <f>IF(AA49=0,"",VLOOKUP(AA49,Result!$W$8:$X$46,$B$55,FALSE))</f>
      </c>
      <c r="AB63" s="382">
        <f>IF(AB49=0,"",VLOOKUP(AB49,Result!$W$8:$X$46,$B$55,FALSE))</f>
      </c>
      <c r="AC63" s="209">
        <f>IF(Number!AC49="","",Number!AC49)</f>
        <v>0</v>
      </c>
      <c r="AD63" s="223">
        <f>IF(AD49=0,"",VLOOKUP(AD49,Result!$W$8:$X$46,$B$55,FALSE))</f>
      </c>
      <c r="AE63" s="382">
        <f>IF(AE49=0,"",VLOOKUP(AE49,Result!$W$8:$X$46,$B$55,FALSE))</f>
      </c>
      <c r="AF63" s="209">
        <f>IF(Number!AF49="","",Number!AF49)</f>
        <v>0</v>
      </c>
      <c r="AG63" s="223">
        <f>IF(AG49=0,"",VLOOKUP(AG49,Result!$W$8:$X$46,$B$55,FALSE))</f>
      </c>
      <c r="AH63" s="382">
        <f>IF(AH49=0,"",VLOOKUP(AH49,Result!$W$8:$X$46,$B$55,FALSE))</f>
      </c>
      <c r="AI63" s="209">
        <f>IF(Number!AI49="","",Number!AI49)</f>
        <v>0</v>
      </c>
      <c r="AJ63" s="223">
        <f>IF(AJ49=0,"",VLOOKUP(AJ49,Result!$W$8:$X$46,$B$55,FALSE))</f>
      </c>
      <c r="AK63" s="382">
        <f>IF(AK49=0,"",VLOOKUP(AK49,Result!$W$8:$X$46,$B$55,FALSE))</f>
      </c>
      <c r="AL63" s="209">
        <f>IF(Number!AL49="","",Number!AL49)</f>
        <v>0</v>
      </c>
      <c r="AM63" s="223">
        <f>IF(AM49=0,"",VLOOKUP(AM49,Result!$W$8:$X$46,$B$55,FALSE))</f>
      </c>
      <c r="AN63" s="382">
        <f>IF(AN49=0,"",VLOOKUP(AN49,Result!$W$8:$X$46,$B$55,FALSE))</f>
      </c>
      <c r="AO63" s="209">
        <f>IF(Number!AO49="","",Number!AO49)</f>
        <v>0</v>
      </c>
      <c r="AP63" s="223">
        <f>IF(AP49=0,"",VLOOKUP(AP49,Result!$W$8:$X$46,$B$55,FALSE))</f>
      </c>
      <c r="AQ63" s="382">
        <f>IF(AQ49=0,"",VLOOKUP(AQ49,Result!$W$8:$X$46,$B$55,FALSE))</f>
      </c>
      <c r="AR63" s="209">
        <f>IF(Number!AR49="","",Number!AR49)</f>
        <v>0</v>
      </c>
      <c r="AS63" s="223">
        <f>IF(AS49=0,"",VLOOKUP(AS49,Result!$W$8:$X$46,$B$55,FALSE))</f>
      </c>
      <c r="AT63" s="382">
        <f>IF(AT49=0,"",VLOOKUP(AT49,Result!$W$8:$X$46,$B$55,FALSE))</f>
      </c>
      <c r="AU63" s="209">
        <f>IF(Number!AU49="","",Number!AU49)</f>
        <v>0</v>
      </c>
      <c r="AV63" s="223">
        <f>IF(AV49=0,"",VLOOKUP(AV49,Result!$W$8:$X$46,$B$55,FALSE))</f>
      </c>
      <c r="AW63" s="382">
        <f>IF(AW49=0,"",VLOOKUP(AW49,Result!$W$8:$X$46,$B$55,FALSE))</f>
      </c>
      <c r="AX63" s="209">
        <f>IF(Number!AX49="","",Number!AX49)</f>
        <v>0</v>
      </c>
      <c r="AY63" s="223">
        <f>IF(AY49=0,"",VLOOKUP(AY49,Result!$W$8:$X$46,$B$55,FALSE))</f>
      </c>
      <c r="AZ63" s="382">
        <f>IF(AZ49=0,"",VLOOKUP(AZ49,Result!$W$8:$X$46,$B$55,FALSE))</f>
      </c>
      <c r="BA63" s="209">
        <f>IF(Number!BA49="","",Number!BA49)</f>
        <v>0</v>
      </c>
      <c r="BB63" s="223">
        <f>IF(BB49=0,"",VLOOKUP(BB49,Result!$W$8:$X$46,$B$55,FALSE))</f>
      </c>
      <c r="BC63" s="382">
        <f>IF(BC49=0,"",VLOOKUP(BC49,Result!$W$8:$X$46,$B$55,FALSE))</f>
      </c>
      <c r="BD63" s="209">
        <f>IF(Number!BD49="","",Number!BD49)</f>
        <v>0</v>
      </c>
      <c r="BE63" s="223">
        <f>IF(BE49=0,"",VLOOKUP(BE49,Result!$W$8:$X$46,$B$55,FALSE))</f>
      </c>
      <c r="BF63" s="382">
        <f>IF(BF49=0,"",VLOOKUP(BF49,Result!$W$8:$X$46,$B$55,FALSE))</f>
      </c>
      <c r="BG63" s="209">
        <f>IF(Number!BG49="","",Number!BG49)</f>
        <v>0</v>
      </c>
      <c r="BH63" s="223">
        <f>IF(BH49=0,"",VLOOKUP(BH49,Result!$W$8:$X$46,$B$55,FALSE))</f>
      </c>
      <c r="BI63" s="382">
        <f>IF(BI49=0,"",VLOOKUP(BI49,Result!$W$8:$X$46,$B$55,FALSE))</f>
      </c>
      <c r="BJ63" s="209">
        <f>IF(Number!BJ49="","",Number!BJ49)</f>
        <v>0</v>
      </c>
      <c r="BK63" s="223">
        <f>IF(BK49=0,"",VLOOKUP(BK49,Result!$W$8:$X$46,$B$55,FALSE))</f>
      </c>
      <c r="BL63" s="382">
        <f>IF(BL49=0,"",VLOOKUP(BL49,Result!$W$8:$X$46,$B$55,FALSE))</f>
      </c>
      <c r="BM63" s="209">
        <f>IF(Number!BM49="","",Number!BM49)</f>
        <v>0</v>
      </c>
      <c r="BN63" s="223">
        <f>IF(BN49=0,"",VLOOKUP(BN49,Result!$W$8:$X$46,$B$55,FALSE))</f>
      </c>
      <c r="BO63" s="382">
        <f>IF(BO49=0,"",VLOOKUP(BO49,Result!$W$8:$X$46,$B$55,FALSE))</f>
      </c>
      <c r="BP63" s="209">
        <f>IF(Number!BP49="","",Number!BP49)</f>
        <v>0</v>
      </c>
      <c r="BQ63" s="223">
        <f>IF(BQ49=0,"",VLOOKUP(BQ49,Result!$W$8:$X$46,$B$55,FALSE))</f>
      </c>
    </row>
    <row r="64" spans="3:69" s="91" customFormat="1" ht="20.25" customHeight="1">
      <c r="C64" s="381"/>
      <c r="D64" s="382" t="e">
        <f>IF(D50=0,"",VLOOKUP(D50,Result!$W$8:$X$46,$B$55,FALSE))</f>
        <v>#N/A</v>
      </c>
      <c r="E64" s="209">
        <f>IF(Number!E50="","",Number!E50)</f>
        <v>0</v>
      </c>
      <c r="F64" s="223">
        <f>IF(F50=0,"",VLOOKUP(F50,Result!$W$8:$X$46,$B$55,FALSE))</f>
      </c>
      <c r="G64" s="382" t="e">
        <f>IF(G50=0,"",VLOOKUP(G50,Result!$W$8:$X$46,$B$55,FALSE))</f>
        <v>#N/A</v>
      </c>
      <c r="H64" s="209">
        <f>IF(Number!H50="","",Number!H50)</f>
        <v>0</v>
      </c>
      <c r="I64" s="223">
        <f>IF(I50=0,"",VLOOKUP(I50,Result!$W$8:$X$46,$B$55,FALSE))</f>
      </c>
      <c r="J64" s="382" t="e">
        <f>IF(J50=0,"",VLOOKUP(J50,Result!$W$8:$X$46,$B$55,FALSE))</f>
        <v>#N/A</v>
      </c>
      <c r="K64" s="209">
        <f>IF(Number!K50="","",Number!K50)</f>
        <v>0</v>
      </c>
      <c r="L64" s="223">
        <f>IF(L50=0,"",VLOOKUP(L50,Result!$W$8:$X$46,$B$55,FALSE))</f>
      </c>
      <c r="M64" s="382">
        <f>IF(M50=0,"",VLOOKUP(M50,Result!$W$8:$X$46,$B$55,FALSE))</f>
      </c>
      <c r="N64" s="209">
        <f>IF(Number!N50="","",Number!N50)</f>
        <v>0</v>
      </c>
      <c r="O64" s="223">
        <f>IF(O50=0,"",VLOOKUP(O50,Result!$W$8:$X$46,$B$55,FALSE))</f>
      </c>
      <c r="P64" s="382">
        <f>IF(P50=0,"",VLOOKUP(P50,Result!$W$8:$X$46,$B$55,FALSE))</f>
      </c>
      <c r="Q64" s="209">
        <f>IF(Number!Q50="","",Number!Q50)</f>
        <v>0</v>
      </c>
      <c r="R64" s="223">
        <f>IF(R50=0,"",VLOOKUP(R50,Result!$W$8:$X$46,$B$55,FALSE))</f>
      </c>
      <c r="S64" s="382">
        <f>IF(S50=0,"",VLOOKUP(S50,Result!$W$8:$X$46,$B$55,FALSE))</f>
      </c>
      <c r="T64" s="209">
        <f>IF(Number!T50="","",Number!T50)</f>
        <v>0</v>
      </c>
      <c r="U64" s="223">
        <f>IF(U50=0,"",VLOOKUP(U50,Result!$W$8:$X$46,$B$55,FALSE))</f>
      </c>
      <c r="V64" s="382">
        <f>IF(V50=0,"",VLOOKUP(V50,Result!$W$8:$X$46,$B$55,FALSE))</f>
      </c>
      <c r="W64" s="209">
        <f>IF(Number!W50="","",Number!W50)</f>
        <v>0</v>
      </c>
      <c r="X64" s="223">
        <f>IF(X50=0,"",VLOOKUP(X50,Result!$W$8:$X$46,$B$55,FALSE))</f>
      </c>
      <c r="Y64" s="382">
        <f>IF(Y50=0,"",VLOOKUP(Y50,Result!$W$8:$X$46,$B$55,FALSE))</f>
      </c>
      <c r="Z64" s="209">
        <f>IF(Number!Z50="","",Number!Z50)</f>
        <v>0</v>
      </c>
      <c r="AA64" s="223">
        <f>IF(AA50=0,"",VLOOKUP(AA50,Result!$W$8:$X$46,$B$55,FALSE))</f>
      </c>
      <c r="AB64" s="382">
        <f>IF(AB50=0,"",VLOOKUP(AB50,Result!$W$8:$X$46,$B$55,FALSE))</f>
      </c>
      <c r="AC64" s="209">
        <f>IF(Number!AC50="","",Number!AC50)</f>
        <v>0</v>
      </c>
      <c r="AD64" s="223">
        <f>IF(AD50=0,"",VLOOKUP(AD50,Result!$W$8:$X$46,$B$55,FALSE))</f>
      </c>
      <c r="AE64" s="382">
        <f>IF(AE50=0,"",VLOOKUP(AE50,Result!$W$8:$X$46,$B$55,FALSE))</f>
      </c>
      <c r="AF64" s="209">
        <f>IF(Number!AF50="","",Number!AF50)</f>
        <v>0</v>
      </c>
      <c r="AG64" s="223">
        <f>IF(AG50=0,"",VLOOKUP(AG50,Result!$W$8:$X$46,$B$55,FALSE))</f>
      </c>
      <c r="AH64" s="382">
        <f>IF(AH50=0,"",VLOOKUP(AH50,Result!$W$8:$X$46,$B$55,FALSE))</f>
      </c>
      <c r="AI64" s="209">
        <f>IF(Number!AI50="","",Number!AI50)</f>
        <v>0</v>
      </c>
      <c r="AJ64" s="223">
        <f>IF(AJ50=0,"",VLOOKUP(AJ50,Result!$W$8:$X$46,$B$55,FALSE))</f>
      </c>
      <c r="AK64" s="382">
        <f>IF(AK50=0,"",VLOOKUP(AK50,Result!$W$8:$X$46,$B$55,FALSE))</f>
      </c>
      <c r="AL64" s="209">
        <f>IF(Number!AL50="","",Number!AL50)</f>
        <v>0</v>
      </c>
      <c r="AM64" s="223">
        <f>IF(AM50=0,"",VLOOKUP(AM50,Result!$W$8:$X$46,$B$55,FALSE))</f>
      </c>
      <c r="AN64" s="382">
        <f>IF(AN50=0,"",VLOOKUP(AN50,Result!$W$8:$X$46,$B$55,FALSE))</f>
      </c>
      <c r="AO64" s="209">
        <f>IF(Number!AO50="","",Number!AO50)</f>
        <v>0</v>
      </c>
      <c r="AP64" s="223">
        <f>IF(AP50=0,"",VLOOKUP(AP50,Result!$W$8:$X$46,$B$55,FALSE))</f>
      </c>
      <c r="AQ64" s="382">
        <f>IF(AQ50=0,"",VLOOKUP(AQ50,Result!$W$8:$X$46,$B$55,FALSE))</f>
      </c>
      <c r="AR64" s="209">
        <f>IF(Number!AR50="","",Number!AR50)</f>
        <v>0</v>
      </c>
      <c r="AS64" s="223">
        <f>IF(AS50=0,"",VLOOKUP(AS50,Result!$W$8:$X$46,$B$55,FALSE))</f>
      </c>
      <c r="AT64" s="382">
        <f>IF(AT50=0,"",VLOOKUP(AT50,Result!$W$8:$X$46,$B$55,FALSE))</f>
      </c>
      <c r="AU64" s="209">
        <f>IF(Number!AU50="","",Number!AU50)</f>
        <v>0</v>
      </c>
      <c r="AV64" s="223">
        <f>IF(AV50=0,"",VLOOKUP(AV50,Result!$W$8:$X$46,$B$55,FALSE))</f>
      </c>
      <c r="AW64" s="382">
        <f>IF(AW50=0,"",VLOOKUP(AW50,Result!$W$8:$X$46,$B$55,FALSE))</f>
      </c>
      <c r="AX64" s="209">
        <f>IF(Number!AX50="","",Number!AX50)</f>
        <v>0</v>
      </c>
      <c r="AY64" s="223">
        <f>IF(AY50=0,"",VLOOKUP(AY50,Result!$W$8:$X$46,$B$55,FALSE))</f>
      </c>
      <c r="AZ64" s="382">
        <f>IF(AZ50=0,"",VLOOKUP(AZ50,Result!$W$8:$X$46,$B$55,FALSE))</f>
      </c>
      <c r="BA64" s="209">
        <f>IF(Number!BA50="","",Number!BA50)</f>
        <v>0</v>
      </c>
      <c r="BB64" s="223">
        <f>IF(BB50=0,"",VLOOKUP(BB50,Result!$W$8:$X$46,$B$55,FALSE))</f>
      </c>
      <c r="BC64" s="382">
        <f>IF(BC50=0,"",VLOOKUP(BC50,Result!$W$8:$X$46,$B$55,FALSE))</f>
      </c>
      <c r="BD64" s="209">
        <f>IF(Number!BD50="","",Number!BD50)</f>
        <v>0</v>
      </c>
      <c r="BE64" s="223">
        <f>IF(BE50=0,"",VLOOKUP(BE50,Result!$W$8:$X$46,$B$55,FALSE))</f>
      </c>
      <c r="BF64" s="382">
        <f>IF(BF50=0,"",VLOOKUP(BF50,Result!$W$8:$X$46,$B$55,FALSE))</f>
      </c>
      <c r="BG64" s="209">
        <f>IF(Number!BG50="","",Number!BG50)</f>
        <v>0</v>
      </c>
      <c r="BH64" s="223">
        <f>IF(BH50=0,"",VLOOKUP(BH50,Result!$W$8:$X$46,$B$55,FALSE))</f>
      </c>
      <c r="BI64" s="382">
        <f>IF(BI50=0,"",VLOOKUP(BI50,Result!$W$8:$X$46,$B$55,FALSE))</f>
      </c>
      <c r="BJ64" s="209">
        <f>IF(Number!BJ50="","",Number!BJ50)</f>
        <v>0</v>
      </c>
      <c r="BK64" s="223">
        <f>IF(BK50=0,"",VLOOKUP(BK50,Result!$W$8:$X$46,$B$55,FALSE))</f>
      </c>
      <c r="BL64" s="382">
        <f>IF(BL50=0,"",VLOOKUP(BL50,Result!$W$8:$X$46,$B$55,FALSE))</f>
      </c>
      <c r="BM64" s="209">
        <f>IF(Number!BM50="","",Number!BM50)</f>
        <v>0</v>
      </c>
      <c r="BN64" s="223">
        <f>IF(BN50=0,"",VLOOKUP(BN50,Result!$W$8:$X$46,$B$55,FALSE))</f>
      </c>
      <c r="BO64" s="382">
        <f>IF(BO50=0,"",VLOOKUP(BO50,Result!$W$8:$X$46,$B$55,FALSE))</f>
      </c>
      <c r="BP64" s="209">
        <f>IF(Number!BP50="","",Number!BP50)</f>
        <v>0</v>
      </c>
      <c r="BQ64" s="223">
        <f>IF(BQ50=0,"",VLOOKUP(BQ50,Result!$W$8:$X$46,$B$55,FALSE))</f>
      </c>
    </row>
    <row r="65" spans="3:69" s="91" customFormat="1" ht="20.25" customHeight="1">
      <c r="C65" s="381"/>
      <c r="D65" s="382">
        <f>IF(D51=0,"",VLOOKUP(D51,Result!$W$8:$X$46,$B$55,FALSE))</f>
      </c>
      <c r="E65" s="209">
        <f>IF(Number!E51="","",Number!E51)</f>
        <v>0</v>
      </c>
      <c r="F65" s="223">
        <f>IF(F51=0,"",VLOOKUP(F51,Result!$W$8:$X$46,$B$55,FALSE))</f>
      </c>
      <c r="G65" s="382">
        <f>IF(G51=0,"",VLOOKUP(G51,Result!$W$8:$X$46,$B$55,FALSE))</f>
      </c>
      <c r="H65" s="209">
        <f>IF(Number!H51="","",Number!H51)</f>
        <v>0</v>
      </c>
      <c r="I65" s="223">
        <f>IF(I51=0,"",VLOOKUP(I51,Result!$W$8:$X$46,$B$55,FALSE))</f>
      </c>
      <c r="J65" s="382">
        <f>IF(J51=0,"",VLOOKUP(J51,Result!$W$8:$X$46,$B$55,FALSE))</f>
      </c>
      <c r="K65" s="209">
        <f>IF(Number!K51="","",Number!K51)</f>
        <v>0</v>
      </c>
      <c r="L65" s="223">
        <f>IF(L51=0,"",VLOOKUP(L51,Result!$W$8:$X$46,$B$55,FALSE))</f>
      </c>
      <c r="M65" s="382">
        <f>IF(M51=0,"",VLOOKUP(M51,Result!$W$8:$X$46,$B$55,FALSE))</f>
      </c>
      <c r="N65" s="209">
        <f>IF(Number!N51="","",Number!N51)</f>
        <v>0</v>
      </c>
      <c r="O65" s="223">
        <f>IF(O51=0,"",VLOOKUP(O51,Result!$W$8:$X$46,$B$55,FALSE))</f>
      </c>
      <c r="P65" s="382">
        <f>IF(P51=0,"",VLOOKUP(P51,Result!$W$8:$X$46,$B$55,FALSE))</f>
      </c>
      <c r="Q65" s="209">
        <f>IF(Number!Q51="","",Number!Q51)</f>
        <v>0</v>
      </c>
      <c r="R65" s="223">
        <f>IF(R51=0,"",VLOOKUP(R51,Result!$W$8:$X$46,$B$55,FALSE))</f>
      </c>
      <c r="S65" s="382">
        <f>IF(S51=0,"",VLOOKUP(S51,Result!$W$8:$X$46,$B$55,FALSE))</f>
      </c>
      <c r="T65" s="209">
        <f>IF(Number!T51="","",Number!T51)</f>
        <v>0</v>
      </c>
      <c r="U65" s="223">
        <f>IF(U51=0,"",VLOOKUP(U51,Result!$W$8:$X$46,$B$55,FALSE))</f>
      </c>
      <c r="V65" s="382">
        <f>IF(V51=0,"",VLOOKUP(V51,Result!$W$8:$X$46,$B$55,FALSE))</f>
      </c>
      <c r="W65" s="209">
        <f>IF(Number!W51="","",Number!W51)</f>
        <v>0</v>
      </c>
      <c r="X65" s="223">
        <f>IF(X51=0,"",VLOOKUP(X51,Result!$W$8:$X$46,$B$55,FALSE))</f>
      </c>
      <c r="Y65" s="382">
        <f>IF(Y51=0,"",VLOOKUP(Y51,Result!$W$8:$X$46,$B$55,FALSE))</f>
      </c>
      <c r="Z65" s="209">
        <f>IF(Number!Z51="","",Number!Z51)</f>
        <v>0</v>
      </c>
      <c r="AA65" s="223">
        <f>IF(AA51=0,"",VLOOKUP(AA51,Result!$W$8:$X$46,$B$55,FALSE))</f>
      </c>
      <c r="AB65" s="382">
        <f>IF(AB51=0,"",VLOOKUP(AB51,Result!$W$8:$X$46,$B$55,FALSE))</f>
      </c>
      <c r="AC65" s="209">
        <f>IF(Number!AC51="","",Number!AC51)</f>
        <v>0</v>
      </c>
      <c r="AD65" s="223">
        <f>IF(AD51=0,"",VLOOKUP(AD51,Result!$W$8:$X$46,$B$55,FALSE))</f>
      </c>
      <c r="AE65" s="382">
        <f>IF(AE51=0,"",VLOOKUP(AE51,Result!$W$8:$X$46,$B$55,FALSE))</f>
      </c>
      <c r="AF65" s="209">
        <f>IF(Number!AF51="","",Number!AF51)</f>
        <v>0</v>
      </c>
      <c r="AG65" s="223">
        <f>IF(AG51=0,"",VLOOKUP(AG51,Result!$W$8:$X$46,$B$55,FALSE))</f>
      </c>
      <c r="AH65" s="382">
        <f>IF(AH51=0,"",VLOOKUP(AH51,Result!$W$8:$X$46,$B$55,FALSE))</f>
      </c>
      <c r="AI65" s="209">
        <f>IF(Number!AI51="","",Number!AI51)</f>
        <v>0</v>
      </c>
      <c r="AJ65" s="223">
        <f>IF(AJ51=0,"",VLOOKUP(AJ51,Result!$W$8:$X$46,$B$55,FALSE))</f>
      </c>
      <c r="AK65" s="382">
        <f>IF(AK51=0,"",VLOOKUP(AK51,Result!$W$8:$X$46,$B$55,FALSE))</f>
      </c>
      <c r="AL65" s="209">
        <f>IF(Number!AL51="","",Number!AL51)</f>
        <v>0</v>
      </c>
      <c r="AM65" s="223">
        <f>IF(AM51=0,"",VLOOKUP(AM51,Result!$W$8:$X$46,$B$55,FALSE))</f>
      </c>
      <c r="AN65" s="382">
        <f>IF(AN51=0,"",VLOOKUP(AN51,Result!$W$8:$X$46,$B$55,FALSE))</f>
      </c>
      <c r="AO65" s="209">
        <f>IF(Number!AO51="","",Number!AO51)</f>
        <v>0</v>
      </c>
      <c r="AP65" s="223">
        <f>IF(AP51=0,"",VLOOKUP(AP51,Result!$W$8:$X$46,$B$55,FALSE))</f>
      </c>
      <c r="AQ65" s="382">
        <f>IF(AQ51=0,"",VLOOKUP(AQ51,Result!$W$8:$X$46,$B$55,FALSE))</f>
      </c>
      <c r="AR65" s="209">
        <f>IF(Number!AR51="","",Number!AR51)</f>
        <v>0</v>
      </c>
      <c r="AS65" s="223">
        <f>IF(AS51=0,"",VLOOKUP(AS51,Result!$W$8:$X$46,$B$55,FALSE))</f>
      </c>
      <c r="AT65" s="382">
        <f>IF(AT51=0,"",VLOOKUP(AT51,Result!$W$8:$X$46,$B$55,FALSE))</f>
      </c>
      <c r="AU65" s="209">
        <f>IF(Number!AU51="","",Number!AU51)</f>
        <v>0</v>
      </c>
      <c r="AV65" s="223">
        <f>IF(AV51=0,"",VLOOKUP(AV51,Result!$W$8:$X$46,$B$55,FALSE))</f>
      </c>
      <c r="AW65" s="382">
        <f>IF(AW51=0,"",VLOOKUP(AW51,Result!$W$8:$X$46,$B$55,FALSE))</f>
      </c>
      <c r="AX65" s="209">
        <f>IF(Number!AX51="","",Number!AX51)</f>
        <v>0</v>
      </c>
      <c r="AY65" s="223">
        <f>IF(AY51=0,"",VLOOKUP(AY51,Result!$W$8:$X$46,$B$55,FALSE))</f>
      </c>
      <c r="AZ65" s="382">
        <f>IF(AZ51=0,"",VLOOKUP(AZ51,Result!$W$8:$X$46,$B$55,FALSE))</f>
      </c>
      <c r="BA65" s="209">
        <f>IF(Number!BA51="","",Number!BA51)</f>
        <v>0</v>
      </c>
      <c r="BB65" s="223">
        <f>IF(BB51=0,"",VLOOKUP(BB51,Result!$W$8:$X$46,$B$55,FALSE))</f>
      </c>
      <c r="BC65" s="382">
        <f>IF(BC51=0,"",VLOOKUP(BC51,Result!$W$8:$X$46,$B$55,FALSE))</f>
      </c>
      <c r="BD65" s="209">
        <f>IF(Number!BD51="","",Number!BD51)</f>
        <v>0</v>
      </c>
      <c r="BE65" s="223">
        <f>IF(BE51=0,"",VLOOKUP(BE51,Result!$W$8:$X$46,$B$55,FALSE))</f>
      </c>
      <c r="BF65" s="382">
        <f>IF(BF51=0,"",VLOOKUP(BF51,Result!$W$8:$X$46,$B$55,FALSE))</f>
      </c>
      <c r="BG65" s="209">
        <f>IF(Number!BG51="","",Number!BG51)</f>
        <v>0</v>
      </c>
      <c r="BH65" s="223">
        <f>IF(BH51=0,"",VLOOKUP(BH51,Result!$W$8:$X$46,$B$55,FALSE))</f>
      </c>
      <c r="BI65" s="382">
        <f>IF(BI51=0,"",VLOOKUP(BI51,Result!$W$8:$X$46,$B$55,FALSE))</f>
      </c>
      <c r="BJ65" s="209">
        <f>IF(Number!BJ51="","",Number!BJ51)</f>
        <v>0</v>
      </c>
      <c r="BK65" s="223">
        <f>IF(BK51=0,"",VLOOKUP(BK51,Result!$W$8:$X$46,$B$55,FALSE))</f>
      </c>
      <c r="BL65" s="382">
        <f>IF(BL51=0,"",VLOOKUP(BL51,Result!$W$8:$X$46,$B$55,FALSE))</f>
      </c>
      <c r="BM65" s="209">
        <f>IF(Number!BM51="","",Number!BM51)</f>
        <v>0</v>
      </c>
      <c r="BN65" s="223">
        <f>IF(BN51=0,"",VLOOKUP(BN51,Result!$W$8:$X$46,$B$55,FALSE))</f>
      </c>
      <c r="BO65" s="382">
        <f>IF(BO51=0,"",VLOOKUP(BO51,Result!$W$8:$X$46,$B$55,FALSE))</f>
      </c>
      <c r="BP65" s="209">
        <f>IF(Number!BP51="","",Number!BP51)</f>
        <v>0</v>
      </c>
      <c r="BQ65" s="223">
        <f>IF(BQ51=0,"",VLOOKUP(BQ51,Result!$W$8:$X$46,$B$55,FALSE))</f>
      </c>
    </row>
    <row r="66" spans="3:69" s="91" customFormat="1" ht="20.25" customHeight="1">
      <c r="C66" s="381"/>
      <c r="D66" s="382">
        <f>IF(D52=0,"",VLOOKUP(D52,Result!$W$8:$X$46,$B$55,FALSE))</f>
      </c>
      <c r="E66" s="209">
        <f>IF(Number!E52="","",Number!E52)</f>
        <v>0</v>
      </c>
      <c r="F66" s="223">
        <f>IF(F52=0,"",VLOOKUP(F52,Result!$W$8:$X$46,$B$55,FALSE))</f>
      </c>
      <c r="G66" s="382">
        <f>IF(G52=0,"",VLOOKUP(G52,Result!$W$8:$X$46,$B$55,FALSE))</f>
      </c>
      <c r="H66" s="209">
        <f>IF(Number!H52="","",Number!H52)</f>
        <v>0</v>
      </c>
      <c r="I66" s="223">
        <f>IF(I52=0,"",VLOOKUP(I52,Result!$W$8:$X$46,$B$55,FALSE))</f>
      </c>
      <c r="J66" s="382">
        <f>IF(J52=0,"",VLOOKUP(J52,Result!$W$8:$X$46,$B$55,FALSE))</f>
      </c>
      <c r="K66" s="209">
        <f>IF(Number!K52="","",Number!K52)</f>
        <v>0</v>
      </c>
      <c r="L66" s="223">
        <f>IF(L52=0,"",VLOOKUP(L52,Result!$W$8:$X$46,$B$55,FALSE))</f>
      </c>
      <c r="M66" s="382">
        <f>IF(M52=0,"",VLOOKUP(M52,Result!$W$8:$X$46,$B$55,FALSE))</f>
      </c>
      <c r="N66" s="209">
        <f>IF(Number!N52="","",Number!N52)</f>
        <v>0</v>
      </c>
      <c r="O66" s="223">
        <f>IF(O52=0,"",VLOOKUP(O52,Result!$W$8:$X$46,$B$55,FALSE))</f>
      </c>
      <c r="P66" s="382">
        <f>IF(P52=0,"",VLOOKUP(P52,Result!$W$8:$X$46,$B$55,FALSE))</f>
      </c>
      <c r="Q66" s="209">
        <f>IF(Number!Q52="","",Number!Q52)</f>
        <v>0</v>
      </c>
      <c r="R66" s="223">
        <f>IF(R52=0,"",VLOOKUP(R52,Result!$W$8:$X$46,$B$55,FALSE))</f>
      </c>
      <c r="S66" s="382">
        <f>IF(S52=0,"",VLOOKUP(S52,Result!$W$8:$X$46,$B$55,FALSE))</f>
      </c>
      <c r="T66" s="209">
        <f>IF(Number!T52="","",Number!T52)</f>
        <v>0</v>
      </c>
      <c r="U66" s="223">
        <f>IF(U52=0,"",VLOOKUP(U52,Result!$W$8:$X$46,$B$55,FALSE))</f>
      </c>
      <c r="V66" s="382">
        <f>IF(V52=0,"",VLOOKUP(V52,Result!$W$8:$X$46,$B$55,FALSE))</f>
      </c>
      <c r="W66" s="209">
        <f>IF(Number!W52="","",Number!W52)</f>
        <v>0</v>
      </c>
      <c r="X66" s="223">
        <f>IF(X52=0,"",VLOOKUP(X52,Result!$W$8:$X$46,$B$55,FALSE))</f>
      </c>
      <c r="Y66" s="382">
        <f>IF(Y52=0,"",VLOOKUP(Y52,Result!$W$8:$X$46,$B$55,FALSE))</f>
      </c>
      <c r="Z66" s="209">
        <f>IF(Number!Z52="","",Number!Z52)</f>
        <v>0</v>
      </c>
      <c r="AA66" s="223">
        <f>IF(AA52=0,"",VLOOKUP(AA52,Result!$W$8:$X$46,$B$55,FALSE))</f>
      </c>
      <c r="AB66" s="382">
        <f>IF(AB52=0,"",VLOOKUP(AB52,Result!$W$8:$X$46,$B$55,FALSE))</f>
      </c>
      <c r="AC66" s="209">
        <f>IF(Number!AC52="","",Number!AC52)</f>
        <v>0</v>
      </c>
      <c r="AD66" s="223">
        <f>IF(AD52=0,"",VLOOKUP(AD52,Result!$W$8:$X$46,$B$55,FALSE))</f>
      </c>
      <c r="AE66" s="382">
        <f>IF(AE52=0,"",VLOOKUP(AE52,Result!$W$8:$X$46,$B$55,FALSE))</f>
      </c>
      <c r="AF66" s="209">
        <f>IF(Number!AF52="","",Number!AF52)</f>
        <v>0</v>
      </c>
      <c r="AG66" s="223">
        <f>IF(AG52=0,"",VLOOKUP(AG52,Result!$W$8:$X$46,$B$55,FALSE))</f>
      </c>
      <c r="AH66" s="382">
        <f>IF(AH52=0,"",VLOOKUP(AH52,Result!$W$8:$X$46,$B$55,FALSE))</f>
      </c>
      <c r="AI66" s="209">
        <f>IF(Number!AI52="","",Number!AI52)</f>
        <v>0</v>
      </c>
      <c r="AJ66" s="223">
        <f>IF(AJ52=0,"",VLOOKUP(AJ52,Result!$W$8:$X$46,$B$55,FALSE))</f>
      </c>
      <c r="AK66" s="382">
        <f>IF(AK52=0,"",VLOOKUP(AK52,Result!$W$8:$X$46,$B$55,FALSE))</f>
      </c>
      <c r="AL66" s="209">
        <f>IF(Number!AL52="","",Number!AL52)</f>
        <v>0</v>
      </c>
      <c r="AM66" s="223">
        <f>IF(AM52=0,"",VLOOKUP(AM52,Result!$W$8:$X$46,$B$55,FALSE))</f>
      </c>
      <c r="AN66" s="382">
        <f>IF(AN52=0,"",VLOOKUP(AN52,Result!$W$8:$X$46,$B$55,FALSE))</f>
      </c>
      <c r="AO66" s="209">
        <f>IF(Number!AO52="","",Number!AO52)</f>
        <v>0</v>
      </c>
      <c r="AP66" s="223">
        <f>IF(AP52=0,"",VLOOKUP(AP52,Result!$W$8:$X$46,$B$55,FALSE))</f>
      </c>
      <c r="AQ66" s="382">
        <f>IF(AQ52=0,"",VLOOKUP(AQ52,Result!$W$8:$X$46,$B$55,FALSE))</f>
      </c>
      <c r="AR66" s="209">
        <f>IF(Number!AR52="","",Number!AR52)</f>
        <v>0</v>
      </c>
      <c r="AS66" s="223">
        <f>IF(AS52=0,"",VLOOKUP(AS52,Result!$W$8:$X$46,$B$55,FALSE))</f>
      </c>
      <c r="AT66" s="382">
        <f>IF(AT52=0,"",VLOOKUP(AT52,Result!$W$8:$X$46,$B$55,FALSE))</f>
      </c>
      <c r="AU66" s="209">
        <f>IF(Number!AU52="","",Number!AU52)</f>
        <v>0</v>
      </c>
      <c r="AV66" s="223">
        <f>IF(AV52=0,"",VLOOKUP(AV52,Result!$W$8:$X$46,$B$55,FALSE))</f>
      </c>
      <c r="AW66" s="382">
        <f>IF(AW52=0,"",VLOOKUP(AW52,Result!$W$8:$X$46,$B$55,FALSE))</f>
      </c>
      <c r="AX66" s="209">
        <f>IF(Number!AX52="","",Number!AX52)</f>
        <v>0</v>
      </c>
      <c r="AY66" s="223">
        <f>IF(AY52=0,"",VLOOKUP(AY52,Result!$W$8:$X$46,$B$55,FALSE))</f>
      </c>
      <c r="AZ66" s="382">
        <f>IF(AZ52=0,"",VLOOKUP(AZ52,Result!$W$8:$X$46,$B$55,FALSE))</f>
      </c>
      <c r="BA66" s="209">
        <f>IF(Number!BA52="","",Number!BA52)</f>
        <v>0</v>
      </c>
      <c r="BB66" s="223">
        <f>IF(BB52=0,"",VLOOKUP(BB52,Result!$W$8:$X$46,$B$55,FALSE))</f>
      </c>
      <c r="BC66" s="382">
        <f>IF(BC52=0,"",VLOOKUP(BC52,Result!$W$8:$X$46,$B$55,FALSE))</f>
      </c>
      <c r="BD66" s="209">
        <f>IF(Number!BD52="","",Number!BD52)</f>
        <v>0</v>
      </c>
      <c r="BE66" s="223">
        <f>IF(BE52=0,"",VLOOKUP(BE52,Result!$W$8:$X$46,$B$55,FALSE))</f>
      </c>
      <c r="BF66" s="382">
        <f>IF(BF52=0,"",VLOOKUP(BF52,Result!$W$8:$X$46,$B$55,FALSE))</f>
      </c>
      <c r="BG66" s="209">
        <f>IF(Number!BG52="","",Number!BG52)</f>
        <v>0</v>
      </c>
      <c r="BH66" s="223">
        <f>IF(BH52=0,"",VLOOKUP(BH52,Result!$W$8:$X$46,$B$55,FALSE))</f>
      </c>
      <c r="BI66" s="382">
        <f>IF(BI52=0,"",VLOOKUP(BI52,Result!$W$8:$X$46,$B$55,FALSE))</f>
      </c>
      <c r="BJ66" s="209">
        <f>IF(Number!BJ52="","",Number!BJ52)</f>
        <v>0</v>
      </c>
      <c r="BK66" s="223">
        <f>IF(BK52=0,"",VLOOKUP(BK52,Result!$W$8:$X$46,$B$55,FALSE))</f>
      </c>
      <c r="BL66" s="382">
        <f>IF(BL52=0,"",VLOOKUP(BL52,Result!$W$8:$X$46,$B$55,FALSE))</f>
      </c>
      <c r="BM66" s="209">
        <f>IF(Number!BM52="","",Number!BM52)</f>
        <v>0</v>
      </c>
      <c r="BN66" s="223">
        <f>IF(BN52=0,"",VLOOKUP(BN52,Result!$W$8:$X$46,$B$55,FALSE))</f>
      </c>
      <c r="BO66" s="382">
        <f>IF(BO52=0,"",VLOOKUP(BO52,Result!$W$8:$X$46,$B$55,FALSE))</f>
      </c>
      <c r="BP66" s="209">
        <f>IF(Number!BP52="","",Number!BP52)</f>
        <v>0</v>
      </c>
      <c r="BQ66" s="223">
        <f>IF(BQ52=0,"",VLOOKUP(BQ52,Result!$W$8:$X$46,$B$55,FALSE))</f>
      </c>
    </row>
    <row r="67" spans="3:69" s="91" customFormat="1" ht="20.25" customHeight="1">
      <c r="C67" s="222"/>
      <c r="D67" s="162">
        <f>IF(D53=0,"",VLOOKUP(D53,Result!$W$8:$X$46,$B$55,FALSE))</f>
      </c>
      <c r="E67" s="163">
        <f>IF(Number!E53="","",Number!E53)</f>
        <v>0</v>
      </c>
      <c r="F67" s="164">
        <f>IF(F53=0,"",VLOOKUP(F53,Result!$W$8:$X$46,$B$55,FALSE))</f>
      </c>
      <c r="G67" s="162">
        <f>IF(G53=0,"",VLOOKUP(G53,Result!$W$8:$X$46,$B$55,FALSE))</f>
      </c>
      <c r="H67" s="163">
        <f>IF(Number!H53="","",Number!H53)</f>
        <v>0</v>
      </c>
      <c r="I67" s="164">
        <f>IF(I53=0,"",VLOOKUP(I53,Result!$W$8:$X$46,$B$55,FALSE))</f>
      </c>
      <c r="J67" s="162">
        <f>IF(J53=0,"",VLOOKUP(J53,Result!$W$8:$X$46,$B$55,FALSE))</f>
      </c>
      <c r="K67" s="163">
        <f>IF(Number!K53="","",Number!K53)</f>
        <v>0</v>
      </c>
      <c r="L67" s="164">
        <f>IF(L53=0,"",VLOOKUP(L53,Result!$W$8:$X$46,$B$55,FALSE))</f>
      </c>
      <c r="M67" s="162">
        <f>IF(M53=0,"",VLOOKUP(M53,Result!$W$8:$X$46,$B$55,FALSE))</f>
      </c>
      <c r="N67" s="163">
        <f>IF(Number!N53="","",Number!N53)</f>
        <v>0</v>
      </c>
      <c r="O67" s="164">
        <f>IF(O53=0,"",VLOOKUP(O53,Result!$W$8:$X$46,$B$55,FALSE))</f>
      </c>
      <c r="P67" s="162">
        <f>IF(P53=0,"",VLOOKUP(P53,Result!$W$8:$X$46,$B$55,FALSE))</f>
      </c>
      <c r="Q67" s="163">
        <f>IF(Number!Q53="","",Number!Q53)</f>
        <v>0</v>
      </c>
      <c r="R67" s="164">
        <f>IF(R53=0,"",VLOOKUP(R53,Result!$W$8:$X$46,$B$55,FALSE))</f>
      </c>
      <c r="S67" s="162">
        <f>IF(S53=0,"",VLOOKUP(S53,Result!$W$8:$X$46,$B$55,FALSE))</f>
      </c>
      <c r="T67" s="163">
        <f>IF(Number!T53="","",Number!T53)</f>
        <v>0</v>
      </c>
      <c r="U67" s="164">
        <f>IF(U53=0,"",VLOOKUP(U53,Result!$W$8:$X$46,$B$55,FALSE))</f>
      </c>
      <c r="V67" s="162">
        <f>IF(V53=0,"",VLOOKUP(V53,Result!$W$8:$X$46,$B$55,FALSE))</f>
      </c>
      <c r="W67" s="163">
        <f>IF(Number!W53="","",Number!W53)</f>
        <v>0</v>
      </c>
      <c r="X67" s="164">
        <f>IF(X53=0,"",VLOOKUP(X53,Result!$W$8:$X$46,$B$55,FALSE))</f>
      </c>
      <c r="Y67" s="162">
        <f>IF(Y53=0,"",VLOOKUP(Y53,Result!$W$8:$X$46,$B$55,FALSE))</f>
      </c>
      <c r="Z67" s="163">
        <f>IF(Number!Z53="","",Number!Z53)</f>
        <v>0</v>
      </c>
      <c r="AA67" s="164">
        <f>IF(AA53=0,"",VLOOKUP(AA53,Result!$W$8:$X$46,$B$55,FALSE))</f>
      </c>
      <c r="AB67" s="162">
        <f>IF(AB53=0,"",VLOOKUP(AB53,Result!$W$8:$X$46,$B$55,FALSE))</f>
      </c>
      <c r="AC67" s="163">
        <f>IF(Number!AC53="","",Number!AC53)</f>
        <v>0</v>
      </c>
      <c r="AD67" s="164">
        <f>IF(AD53=0,"",VLOOKUP(AD53,Result!$W$8:$X$46,$B$55,FALSE))</f>
      </c>
      <c r="AE67" s="162">
        <f>IF(AE53=0,"",VLOOKUP(AE53,Result!$W$8:$X$46,$B$55,FALSE))</f>
      </c>
      <c r="AF67" s="163">
        <f>IF(Number!AF53="","",Number!AF53)</f>
        <v>0</v>
      </c>
      <c r="AG67" s="164">
        <f>IF(AG53=0,"",VLOOKUP(AG53,Result!$W$8:$X$46,$B$55,FALSE))</f>
      </c>
      <c r="AH67" s="162">
        <f>IF(AH53=0,"",VLOOKUP(AH53,Result!$W$8:$X$46,$B$55,FALSE))</f>
      </c>
      <c r="AI67" s="163">
        <f>IF(Number!AI53="","",Number!AI53)</f>
        <v>0</v>
      </c>
      <c r="AJ67" s="164">
        <f>IF(AJ53=0,"",VLOOKUP(AJ53,Result!$W$8:$X$46,$B$55,FALSE))</f>
      </c>
      <c r="AK67" s="162">
        <f>IF(AK53=0,"",VLOOKUP(AK53,Result!$W$8:$X$46,$B$55,FALSE))</f>
      </c>
      <c r="AL67" s="163">
        <f>IF(Number!AL53="","",Number!AL53)</f>
        <v>0</v>
      </c>
      <c r="AM67" s="164">
        <f>IF(AM53=0,"",VLOOKUP(AM53,Result!$W$8:$X$46,$B$55,FALSE))</f>
      </c>
      <c r="AN67" s="162">
        <f>IF(AN53=0,"",VLOOKUP(AN53,Result!$W$8:$X$46,$B$55,FALSE))</f>
      </c>
      <c r="AO67" s="163">
        <f>IF(Number!AO53="","",Number!AO53)</f>
        <v>0</v>
      </c>
      <c r="AP67" s="164">
        <f>IF(AP53=0,"",VLOOKUP(AP53,Result!$W$8:$X$46,$B$55,FALSE))</f>
      </c>
      <c r="AQ67" s="162">
        <f>IF(AQ53=0,"",VLOOKUP(AQ53,Result!$W$8:$X$46,$B$55,FALSE))</f>
      </c>
      <c r="AR67" s="163">
        <f>IF(Number!AR53="","",Number!AR53)</f>
        <v>0</v>
      </c>
      <c r="AS67" s="164">
        <f>IF(AS53=0,"",VLOOKUP(AS53,Result!$W$8:$X$46,$B$55,FALSE))</f>
      </c>
      <c r="AT67" s="162">
        <f>IF(AT53=0,"",VLOOKUP(AT53,Result!$W$8:$X$46,$B$55,FALSE))</f>
      </c>
      <c r="AU67" s="163">
        <f>IF(Number!AU53="","",Number!AU53)</f>
        <v>0</v>
      </c>
      <c r="AV67" s="164">
        <f>IF(AV53=0,"",VLOOKUP(AV53,Result!$W$8:$X$46,$B$55,FALSE))</f>
      </c>
      <c r="AW67" s="162">
        <f>IF(AW53=0,"",VLOOKUP(AW53,Result!$W$8:$X$46,$B$55,FALSE))</f>
      </c>
      <c r="AX67" s="163">
        <f>IF(Number!AX53="","",Number!AX53)</f>
        <v>0</v>
      </c>
      <c r="AY67" s="164">
        <f>IF(AY53=0,"",VLOOKUP(AY53,Result!$W$8:$X$46,$B$55,FALSE))</f>
      </c>
      <c r="AZ67" s="162">
        <f>IF(AZ53=0,"",VLOOKUP(AZ53,Result!$W$8:$X$46,$B$55,FALSE))</f>
      </c>
      <c r="BA67" s="163">
        <f>IF(Number!BA53="","",Number!BA53)</f>
        <v>0</v>
      </c>
      <c r="BB67" s="164">
        <f>IF(BB53=0,"",VLOOKUP(BB53,Result!$W$8:$X$46,$B$55,FALSE))</f>
      </c>
      <c r="BC67" s="162">
        <f>IF(BC53=0,"",VLOOKUP(BC53,Result!$W$8:$X$46,$B$55,FALSE))</f>
      </c>
      <c r="BD67" s="163">
        <f>IF(Number!BD53="","",Number!BD53)</f>
        <v>0</v>
      </c>
      <c r="BE67" s="164">
        <f>IF(BE53=0,"",VLOOKUP(BE53,Result!$W$8:$X$46,$B$55,FALSE))</f>
      </c>
      <c r="BF67" s="162">
        <f>IF(BF53=0,"",VLOOKUP(BF53,Result!$W$8:$X$46,$B$55,FALSE))</f>
      </c>
      <c r="BG67" s="163">
        <f>IF(Number!BG53="","",Number!BG53)</f>
        <v>0</v>
      </c>
      <c r="BH67" s="164">
        <f>IF(BH53=0,"",VLOOKUP(BH53,Result!$W$8:$X$46,$B$55,FALSE))</f>
      </c>
      <c r="BI67" s="162">
        <f>IF(BI53=0,"",VLOOKUP(BI53,Result!$W$8:$X$46,$B$55,FALSE))</f>
      </c>
      <c r="BJ67" s="163">
        <f>IF(Number!BJ53="","",Number!BJ53)</f>
        <v>0</v>
      </c>
      <c r="BK67" s="164">
        <f>IF(BK53=0,"",VLOOKUP(BK53,Result!$W$8:$X$46,$B$55,FALSE))</f>
      </c>
      <c r="BL67" s="162">
        <f>IF(BL53=0,"",VLOOKUP(BL53,Result!$W$8:$X$46,$B$55,FALSE))</f>
      </c>
      <c r="BM67" s="163">
        <f>IF(Number!BM53="","",Number!BM53)</f>
        <v>0</v>
      </c>
      <c r="BN67" s="164">
        <f>IF(BN53=0,"",VLOOKUP(BN53,Result!$W$8:$X$46,$B$55,FALSE))</f>
      </c>
      <c r="BO67" s="162">
        <f>IF(BO53=0,"",VLOOKUP(BO53,Result!$W$8:$X$46,$B$55,FALSE))</f>
      </c>
      <c r="BP67" s="163">
        <f>IF(Number!BP53="","",Number!BP53)</f>
        <v>0</v>
      </c>
      <c r="BQ67" s="164">
        <f>IF(BQ53=0,"",VLOOKUP(BQ53,Result!$W$8:$X$46,$B$55,FALSE))</f>
      </c>
    </row>
    <row r="68" spans="4:69" s="91" customFormat="1" ht="20.25" customHeight="1"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</row>
    <row r="69" spans="3:69" ht="20.25" customHeight="1">
      <c r="C69" s="225" t="s">
        <v>92</v>
      </c>
      <c r="D69" s="226" t="s">
        <v>26</v>
      </c>
      <c r="E69" s="227">
        <f>E41</f>
        <v>13</v>
      </c>
      <c r="F69" s="228" t="s">
        <v>27</v>
      </c>
      <c r="G69" s="201" t="s">
        <v>26</v>
      </c>
      <c r="H69" s="119">
        <f>E69+1</f>
        <v>14</v>
      </c>
      <c r="I69" s="120" t="s">
        <v>27</v>
      </c>
      <c r="J69" s="118" t="s">
        <v>26</v>
      </c>
      <c r="K69" s="119">
        <f>H69+1</f>
        <v>15</v>
      </c>
      <c r="L69" s="120" t="s">
        <v>27</v>
      </c>
      <c r="M69" s="118" t="s">
        <v>26</v>
      </c>
      <c r="N69" s="119">
        <f>K69+1</f>
        <v>16</v>
      </c>
      <c r="O69" s="120" t="s">
        <v>27</v>
      </c>
      <c r="P69" s="118" t="s">
        <v>26</v>
      </c>
      <c r="Q69" s="119">
        <f>N69+1</f>
        <v>17</v>
      </c>
      <c r="R69" s="120" t="s">
        <v>27</v>
      </c>
      <c r="S69" s="118" t="s">
        <v>26</v>
      </c>
      <c r="T69" s="119">
        <f>Q69+1</f>
        <v>18</v>
      </c>
      <c r="U69" s="120" t="s">
        <v>27</v>
      </c>
      <c r="V69" s="118" t="s">
        <v>26</v>
      </c>
      <c r="W69" s="119">
        <f>T69+1</f>
        <v>19</v>
      </c>
      <c r="X69" s="120" t="s">
        <v>27</v>
      </c>
      <c r="Y69" s="118" t="s">
        <v>26</v>
      </c>
      <c r="Z69" s="119">
        <f>W69+1</f>
        <v>20</v>
      </c>
      <c r="AA69" s="120" t="s">
        <v>27</v>
      </c>
      <c r="AB69" s="118" t="s">
        <v>26</v>
      </c>
      <c r="AC69" s="119">
        <f>Z69+1</f>
        <v>21</v>
      </c>
      <c r="AD69" s="120" t="s">
        <v>27</v>
      </c>
      <c r="AE69" s="118" t="s">
        <v>26</v>
      </c>
      <c r="AF69" s="119">
        <f>AC69+1</f>
        <v>22</v>
      </c>
      <c r="AG69" s="120" t="s">
        <v>27</v>
      </c>
      <c r="AH69" s="118" t="s">
        <v>26</v>
      </c>
      <c r="AI69" s="119">
        <f>AF69+1</f>
        <v>23</v>
      </c>
      <c r="AJ69" s="120" t="s">
        <v>27</v>
      </c>
      <c r="AK69" s="118" t="s">
        <v>26</v>
      </c>
      <c r="AL69" s="119">
        <f>AI69+1</f>
        <v>24</v>
      </c>
      <c r="AM69" s="120" t="s">
        <v>27</v>
      </c>
      <c r="AN69" s="118" t="s">
        <v>26</v>
      </c>
      <c r="AO69" s="119">
        <f>AL69+1</f>
        <v>25</v>
      </c>
      <c r="AP69" s="120" t="s">
        <v>27</v>
      </c>
      <c r="AQ69" s="118" t="s">
        <v>26</v>
      </c>
      <c r="AR69" s="119">
        <f>AO69+1</f>
        <v>26</v>
      </c>
      <c r="AS69" s="120" t="s">
        <v>27</v>
      </c>
      <c r="AT69" s="118" t="s">
        <v>26</v>
      </c>
      <c r="AU69" s="119">
        <f>AR69+1</f>
        <v>27</v>
      </c>
      <c r="AV69" s="120" t="s">
        <v>27</v>
      </c>
      <c r="AW69" s="118" t="s">
        <v>26</v>
      </c>
      <c r="AX69" s="119">
        <f>AU69+1</f>
        <v>28</v>
      </c>
      <c r="AY69" s="120" t="s">
        <v>27</v>
      </c>
      <c r="AZ69" s="118" t="s">
        <v>26</v>
      </c>
      <c r="BA69" s="119">
        <f>AX69+1</f>
        <v>29</v>
      </c>
      <c r="BB69" s="120" t="s">
        <v>27</v>
      </c>
      <c r="BC69" s="118" t="s">
        <v>26</v>
      </c>
      <c r="BD69" s="119">
        <f>BA69+1</f>
        <v>30</v>
      </c>
      <c r="BE69" s="120" t="s">
        <v>27</v>
      </c>
      <c r="BF69" s="118" t="s">
        <v>26</v>
      </c>
      <c r="BG69" s="119">
        <f>BD69+1</f>
        <v>31</v>
      </c>
      <c r="BH69" s="120" t="s">
        <v>27</v>
      </c>
      <c r="BI69" s="118" t="s">
        <v>26</v>
      </c>
      <c r="BJ69" s="119">
        <f>BG69+1</f>
        <v>32</v>
      </c>
      <c r="BK69" s="120" t="s">
        <v>27</v>
      </c>
      <c r="BL69" s="118" t="s">
        <v>26</v>
      </c>
      <c r="BM69" s="119">
        <f>BJ69+1</f>
        <v>33</v>
      </c>
      <c r="BN69" s="120" t="s">
        <v>27</v>
      </c>
      <c r="BO69" s="118" t="s">
        <v>26</v>
      </c>
      <c r="BP69" s="119">
        <f>BM69+1</f>
        <v>34</v>
      </c>
      <c r="BQ69" s="120" t="s">
        <v>27</v>
      </c>
    </row>
    <row r="70" spans="3:69" s="91" customFormat="1" ht="20.25" customHeight="1">
      <c r="C70" s="224">
        <v>1</v>
      </c>
      <c r="D70" s="112" t="e">
        <f>CONCATENATE(D56," - ",F56)</f>
        <v>#N/A</v>
      </c>
      <c r="E70" s="113"/>
      <c r="F70" s="223" t="e">
        <f>CONCATENATE(F56," - ",D56)</f>
        <v>#N/A</v>
      </c>
      <c r="G70" s="112" t="e">
        <f>CONCATENATE(G56," - ",I56)</f>
        <v>#N/A</v>
      </c>
      <c r="H70" s="113"/>
      <c r="I70" s="223" t="e">
        <f>CONCATENATE(I56," - ",G56)</f>
        <v>#N/A</v>
      </c>
      <c r="J70" s="112" t="e">
        <f>CONCATENATE(J56," - ",L56)</f>
        <v>#N/A</v>
      </c>
      <c r="K70" s="113"/>
      <c r="L70" s="223" t="e">
        <f>CONCATENATE(L56," - ",J56)</f>
        <v>#N/A</v>
      </c>
      <c r="M70" s="112" t="e">
        <f>CONCATENATE(M56," - ",O56)</f>
        <v>#N/A</v>
      </c>
      <c r="N70" s="113"/>
      <c r="O70" s="223" t="e">
        <f>CONCATENATE(O56," - ",M56)</f>
        <v>#N/A</v>
      </c>
      <c r="P70" s="112" t="e">
        <f>CONCATENATE(P56," - ",R56)</f>
        <v>#N/A</v>
      </c>
      <c r="Q70" s="113"/>
      <c r="R70" s="223" t="e">
        <f>CONCATENATE(R56," - ",P56)</f>
        <v>#N/A</v>
      </c>
      <c r="S70" s="112" t="e">
        <f>CONCATENATE(S56," - ",U56)</f>
        <v>#N/A</v>
      </c>
      <c r="T70" s="113"/>
      <c r="U70" s="223" t="e">
        <f>CONCATENATE(U56," - ",S56)</f>
        <v>#N/A</v>
      </c>
      <c r="V70" s="112" t="e">
        <f>CONCATENATE(V56," - ",X56)</f>
        <v>#N/A</v>
      </c>
      <c r="W70" s="113"/>
      <c r="X70" s="223" t="e">
        <f>CONCATENATE(X56," - ",V56)</f>
        <v>#N/A</v>
      </c>
      <c r="Y70" s="112" t="e">
        <f>CONCATENATE(Y56," - ",AA56)</f>
        <v>#N/A</v>
      </c>
      <c r="Z70" s="113"/>
      <c r="AA70" s="223" t="e">
        <f>CONCATENATE(AA56," - ",Y56)</f>
        <v>#N/A</v>
      </c>
      <c r="AB70" s="112" t="e">
        <f>CONCATENATE(AB56," - ",AD56)</f>
        <v>#N/A</v>
      </c>
      <c r="AC70" s="113"/>
      <c r="AD70" s="223" t="e">
        <f>CONCATENATE(AD56," - ",AB56)</f>
        <v>#N/A</v>
      </c>
      <c r="AE70" s="112" t="str">
        <f>CONCATENATE(AE56," - ",AG56)</f>
        <v> - </v>
      </c>
      <c r="AF70" s="113"/>
      <c r="AG70" s="223" t="str">
        <f>CONCATENATE(AG56," - ",AE56)</f>
        <v> - </v>
      </c>
      <c r="AH70" s="112" t="str">
        <f>CONCATENATE(AH56," - ",AJ56)</f>
        <v> - </v>
      </c>
      <c r="AI70" s="113"/>
      <c r="AJ70" s="223" t="str">
        <f>CONCATENATE(AJ56," - ",AH56)</f>
        <v> - </v>
      </c>
      <c r="AK70" s="112" t="str">
        <f>CONCATENATE(AK56," - ",AM56)</f>
        <v> - </v>
      </c>
      <c r="AL70" s="113"/>
      <c r="AM70" s="223" t="str">
        <f>CONCATENATE(AM56," - ",AK56)</f>
        <v> - </v>
      </c>
      <c r="AN70" s="112" t="str">
        <f>CONCATENATE(AN56," - ",AP56)</f>
        <v> - </v>
      </c>
      <c r="AO70" s="113"/>
      <c r="AP70" s="223" t="str">
        <f>CONCATENATE(AP56," - ",AN56)</f>
        <v> - </v>
      </c>
      <c r="AQ70" s="112" t="str">
        <f>CONCATENATE(AQ56," - ",AS56)</f>
        <v> - </v>
      </c>
      <c r="AR70" s="113"/>
      <c r="AS70" s="223" t="str">
        <f>CONCATENATE(AS56," - ",AQ56)</f>
        <v> - </v>
      </c>
      <c r="AT70" s="112" t="str">
        <f>CONCATENATE(AT56," - ",AV56)</f>
        <v> - </v>
      </c>
      <c r="AU70" s="113"/>
      <c r="AV70" s="223" t="str">
        <f>CONCATENATE(AV56," - ",AT56)</f>
        <v> - </v>
      </c>
      <c r="AW70" s="112" t="str">
        <f>CONCATENATE(AW56," - ",AY56)</f>
        <v> - </v>
      </c>
      <c r="AX70" s="113"/>
      <c r="AY70" s="223" t="str">
        <f>CONCATENATE(AY56," - ",AW56)</f>
        <v> - </v>
      </c>
      <c r="AZ70" s="112" t="str">
        <f>CONCATENATE(AZ56," - ",BB56)</f>
        <v> - </v>
      </c>
      <c r="BA70" s="113"/>
      <c r="BB70" s="223" t="str">
        <f>CONCATENATE(BB56," - ",AZ56)</f>
        <v> - </v>
      </c>
      <c r="BC70" s="112" t="str">
        <f>CONCATENATE(BC56," - ",BE56)</f>
        <v> - </v>
      </c>
      <c r="BD70" s="113"/>
      <c r="BE70" s="223" t="str">
        <f>CONCATENATE(BE56," - ",BC56)</f>
        <v> - </v>
      </c>
      <c r="BF70" s="112" t="str">
        <f>CONCATENATE(BF56," - ",BH56)</f>
        <v> - </v>
      </c>
      <c r="BG70" s="113"/>
      <c r="BH70" s="223" t="str">
        <f>CONCATENATE(BH56," - ",BF56)</f>
        <v> - </v>
      </c>
      <c r="BI70" s="112" t="str">
        <f>CONCATENATE(BI56," - ",BK56)</f>
        <v> - </v>
      </c>
      <c r="BJ70" s="113"/>
      <c r="BK70" s="223" t="str">
        <f>CONCATENATE(BK56," - ",BI56)</f>
        <v> - </v>
      </c>
      <c r="BL70" s="112" t="str">
        <f>CONCATENATE(BL56," - ",BN56)</f>
        <v> - </v>
      </c>
      <c r="BM70" s="113"/>
      <c r="BN70" s="223" t="str">
        <f>CONCATENATE(BN56," - ",BL56)</f>
        <v> - </v>
      </c>
      <c r="BO70" s="112" t="str">
        <f>CONCATENATE(BO56," - ",BQ56)</f>
        <v> - </v>
      </c>
      <c r="BP70" s="113"/>
      <c r="BQ70" s="223" t="str">
        <f>CONCATENATE(BQ56," - ",BO56)</f>
        <v> - </v>
      </c>
    </row>
    <row r="71" spans="3:69" s="91" customFormat="1" ht="20.25" customHeight="1">
      <c r="C71" s="123"/>
      <c r="D71" s="162">
        <f>D57</f>
        <v>0</v>
      </c>
      <c r="E71" s="163">
        <f>E57</f>
        <v>0</v>
      </c>
      <c r="F71" s="164">
        <f>F57</f>
        <v>0</v>
      </c>
      <c r="G71" s="162">
        <f aca="true" t="shared" si="43" ref="G71:BQ71">G57</f>
        <v>0</v>
      </c>
      <c r="H71" s="163">
        <f t="shared" si="43"/>
        <v>0</v>
      </c>
      <c r="I71" s="164">
        <f t="shared" si="43"/>
        <v>0</v>
      </c>
      <c r="J71" s="162">
        <f t="shared" si="43"/>
        <v>0</v>
      </c>
      <c r="K71" s="163">
        <f t="shared" si="43"/>
        <v>0</v>
      </c>
      <c r="L71" s="164">
        <f t="shared" si="43"/>
        <v>0</v>
      </c>
      <c r="M71" s="162" t="e">
        <f t="shared" si="43"/>
        <v>#REF!</v>
      </c>
      <c r="N71" s="163" t="e">
        <f t="shared" si="43"/>
        <v>#REF!</v>
      </c>
      <c r="O71" s="164" t="e">
        <f t="shared" si="43"/>
        <v>#REF!</v>
      </c>
      <c r="P71" s="162" t="e">
        <f t="shared" si="43"/>
        <v>#REF!</v>
      </c>
      <c r="Q71" s="163" t="e">
        <f t="shared" si="43"/>
        <v>#REF!</v>
      </c>
      <c r="R71" s="164" t="e">
        <f t="shared" si="43"/>
        <v>#REF!</v>
      </c>
      <c r="S71" s="162" t="e">
        <f t="shared" si="43"/>
        <v>#REF!</v>
      </c>
      <c r="T71" s="163" t="e">
        <f t="shared" si="43"/>
        <v>#REF!</v>
      </c>
      <c r="U71" s="164" t="e">
        <f t="shared" si="43"/>
        <v>#REF!</v>
      </c>
      <c r="V71" s="162" t="e">
        <f t="shared" si="43"/>
        <v>#REF!</v>
      </c>
      <c r="W71" s="163" t="e">
        <f t="shared" si="43"/>
        <v>#REF!</v>
      </c>
      <c r="X71" s="164" t="e">
        <f t="shared" si="43"/>
        <v>#REF!</v>
      </c>
      <c r="Y71" s="162" t="e">
        <f t="shared" si="43"/>
        <v>#REF!</v>
      </c>
      <c r="Z71" s="163" t="e">
        <f t="shared" si="43"/>
        <v>#REF!</v>
      </c>
      <c r="AA71" s="164" t="e">
        <f t="shared" si="43"/>
        <v>#REF!</v>
      </c>
      <c r="AB71" s="162" t="e">
        <f t="shared" si="43"/>
        <v>#REF!</v>
      </c>
      <c r="AC71" s="163" t="e">
        <f t="shared" si="43"/>
        <v>#REF!</v>
      </c>
      <c r="AD71" s="164" t="e">
        <f t="shared" si="43"/>
        <v>#REF!</v>
      </c>
      <c r="AE71" s="162" t="e">
        <f t="shared" si="43"/>
        <v>#REF!</v>
      </c>
      <c r="AF71" s="163" t="e">
        <f t="shared" si="43"/>
        <v>#REF!</v>
      </c>
      <c r="AG71" s="164" t="e">
        <f t="shared" si="43"/>
        <v>#REF!</v>
      </c>
      <c r="AH71" s="162" t="e">
        <f t="shared" si="43"/>
        <v>#REF!</v>
      </c>
      <c r="AI71" s="163" t="e">
        <f t="shared" si="43"/>
        <v>#REF!</v>
      </c>
      <c r="AJ71" s="164" t="e">
        <f t="shared" si="43"/>
        <v>#REF!</v>
      </c>
      <c r="AK71" s="162">
        <f t="shared" si="43"/>
        <v>0</v>
      </c>
      <c r="AL71" s="163">
        <f t="shared" si="43"/>
        <v>0</v>
      </c>
      <c r="AM71" s="164">
        <f t="shared" si="43"/>
        <v>0</v>
      </c>
      <c r="AN71" s="162">
        <f t="shared" si="43"/>
        <v>0</v>
      </c>
      <c r="AO71" s="163">
        <f t="shared" si="43"/>
        <v>0</v>
      </c>
      <c r="AP71" s="164">
        <f t="shared" si="43"/>
        <v>0</v>
      </c>
      <c r="AQ71" s="162">
        <f t="shared" si="43"/>
        <v>0</v>
      </c>
      <c r="AR71" s="163">
        <f t="shared" si="43"/>
        <v>0</v>
      </c>
      <c r="AS71" s="164">
        <f t="shared" si="43"/>
        <v>0</v>
      </c>
      <c r="AT71" s="162">
        <f t="shared" si="43"/>
        <v>0</v>
      </c>
      <c r="AU71" s="163">
        <f t="shared" si="43"/>
        <v>0</v>
      </c>
      <c r="AV71" s="164">
        <f t="shared" si="43"/>
        <v>0</v>
      </c>
      <c r="AW71" s="162">
        <f t="shared" si="43"/>
        <v>0</v>
      </c>
      <c r="AX71" s="163">
        <f t="shared" si="43"/>
        <v>0</v>
      </c>
      <c r="AY71" s="164">
        <f t="shared" si="43"/>
        <v>0</v>
      </c>
      <c r="AZ71" s="162">
        <f t="shared" si="43"/>
        <v>0</v>
      </c>
      <c r="BA71" s="163">
        <f t="shared" si="43"/>
        <v>0</v>
      </c>
      <c r="BB71" s="164">
        <f t="shared" si="43"/>
        <v>0</v>
      </c>
      <c r="BC71" s="162">
        <f t="shared" si="43"/>
        <v>0</v>
      </c>
      <c r="BD71" s="163">
        <f t="shared" si="43"/>
        <v>0</v>
      </c>
      <c r="BE71" s="164">
        <f t="shared" si="43"/>
        <v>0</v>
      </c>
      <c r="BF71" s="162">
        <f t="shared" si="43"/>
        <v>0</v>
      </c>
      <c r="BG71" s="163">
        <f t="shared" si="43"/>
        <v>0</v>
      </c>
      <c r="BH71" s="164">
        <f t="shared" si="43"/>
        <v>0</v>
      </c>
      <c r="BI71" s="162">
        <f t="shared" si="43"/>
        <v>0</v>
      </c>
      <c r="BJ71" s="163">
        <f t="shared" si="43"/>
        <v>0</v>
      </c>
      <c r="BK71" s="164">
        <f t="shared" si="43"/>
        <v>0</v>
      </c>
      <c r="BL71" s="162">
        <f t="shared" si="43"/>
        <v>0</v>
      </c>
      <c r="BM71" s="163">
        <f t="shared" si="43"/>
        <v>0</v>
      </c>
      <c r="BN71" s="164">
        <f t="shared" si="43"/>
        <v>0</v>
      </c>
      <c r="BO71" s="162">
        <f t="shared" si="43"/>
        <v>0</v>
      </c>
      <c r="BP71" s="163">
        <f t="shared" si="43"/>
        <v>0</v>
      </c>
      <c r="BQ71" s="164">
        <f t="shared" si="43"/>
        <v>0</v>
      </c>
    </row>
    <row r="72" spans="3:69" s="91" customFormat="1" ht="20.25" customHeight="1">
      <c r="C72" s="122">
        <v>2</v>
      </c>
      <c r="D72" s="112" t="e">
        <f>CONCATENATE(D58," - ",F58)</f>
        <v>#N/A</v>
      </c>
      <c r="E72" s="113"/>
      <c r="F72" s="223" t="e">
        <f>CONCATENATE(F58," - ",D58)</f>
        <v>#N/A</v>
      </c>
      <c r="G72" s="112" t="e">
        <f>CONCATENATE(G58," - ",I58)</f>
        <v>#N/A</v>
      </c>
      <c r="H72" s="113"/>
      <c r="I72" s="223" t="e">
        <f>CONCATENATE(I58," - ",G58)</f>
        <v>#N/A</v>
      </c>
      <c r="J72" s="112" t="e">
        <f>CONCATENATE(J58," - ",L58)</f>
        <v>#N/A</v>
      </c>
      <c r="K72" s="113"/>
      <c r="L72" s="223" t="e">
        <f>CONCATENATE(L58," - ",J58)</f>
        <v>#N/A</v>
      </c>
      <c r="M72" s="112" t="e">
        <f>CONCATENATE(M58," - ",O58)</f>
        <v>#N/A</v>
      </c>
      <c r="N72" s="113"/>
      <c r="O72" s="223" t="e">
        <f>CONCATENATE(O58," - ",M58)</f>
        <v>#N/A</v>
      </c>
      <c r="P72" s="112" t="e">
        <f>CONCATENATE(P58," - ",R58)</f>
        <v>#N/A</v>
      </c>
      <c r="Q72" s="113"/>
      <c r="R72" s="223" t="e">
        <f>CONCATENATE(R58," - ",P58)</f>
        <v>#N/A</v>
      </c>
      <c r="S72" s="112" t="e">
        <f>CONCATENATE(S58," - ",U58)</f>
        <v>#N/A</v>
      </c>
      <c r="T72" s="113"/>
      <c r="U72" s="223" t="e">
        <f>CONCATENATE(U58," - ",S58)</f>
        <v>#N/A</v>
      </c>
      <c r="V72" s="112" t="e">
        <f>CONCATENATE(V58," - ",X58)</f>
        <v>#N/A</v>
      </c>
      <c r="W72" s="113"/>
      <c r="X72" s="223" t="e">
        <f>CONCATENATE(X58," - ",V58)</f>
        <v>#N/A</v>
      </c>
      <c r="Y72" s="112" t="e">
        <f>CONCATENATE(Y58," - ",AA58)</f>
        <v>#N/A</v>
      </c>
      <c r="Z72" s="113"/>
      <c r="AA72" s="223" t="e">
        <f>CONCATENATE(AA58," - ",Y58)</f>
        <v>#N/A</v>
      </c>
      <c r="AB72" s="112" t="e">
        <f>CONCATENATE(AB58," - ",AD58)</f>
        <v>#N/A</v>
      </c>
      <c r="AC72" s="113"/>
      <c r="AD72" s="223" t="e">
        <f>CONCATENATE(AD58," - ",AB58)</f>
        <v>#N/A</v>
      </c>
      <c r="AE72" s="112" t="e">
        <f>CONCATENATE(AE58," - ",AG58)</f>
        <v>#N/A</v>
      </c>
      <c r="AF72" s="113"/>
      <c r="AG72" s="223" t="e">
        <f>CONCATENATE(AG58," - ",AE58)</f>
        <v>#N/A</v>
      </c>
      <c r="AH72" s="112" t="e">
        <f>CONCATENATE(AH58," - ",AJ58)</f>
        <v>#N/A</v>
      </c>
      <c r="AI72" s="113"/>
      <c r="AJ72" s="223" t="e">
        <f>CONCATENATE(AJ58," - ",AH58)</f>
        <v>#N/A</v>
      </c>
      <c r="AK72" s="112" t="str">
        <f>CONCATENATE(AK58," - ",AM58)</f>
        <v> - </v>
      </c>
      <c r="AL72" s="113"/>
      <c r="AM72" s="223" t="str">
        <f>CONCATENATE(AM58," - ",AK58)</f>
        <v> - </v>
      </c>
      <c r="AN72" s="112" t="str">
        <f>CONCATENATE(AN58," - ",AP58)</f>
        <v> - </v>
      </c>
      <c r="AO72" s="113"/>
      <c r="AP72" s="223" t="str">
        <f>CONCATENATE(AP58," - ",AN58)</f>
        <v> - </v>
      </c>
      <c r="AQ72" s="112" t="str">
        <f>CONCATENATE(AQ58," - ",AS58)</f>
        <v> - </v>
      </c>
      <c r="AR72" s="113"/>
      <c r="AS72" s="223" t="str">
        <f>CONCATENATE(AS58," - ",AQ58)</f>
        <v> - </v>
      </c>
      <c r="AT72" s="112" t="str">
        <f>CONCATENATE(AT58," - ",AV58)</f>
        <v> - </v>
      </c>
      <c r="AU72" s="113"/>
      <c r="AV72" s="223" t="str">
        <f>CONCATENATE(AV58," - ",AT58)</f>
        <v> - </v>
      </c>
      <c r="AW72" s="112" t="str">
        <f>CONCATENATE(AW58," - ",AY58)</f>
        <v> - </v>
      </c>
      <c r="AX72" s="113"/>
      <c r="AY72" s="223" t="str">
        <f>CONCATENATE(AY58," - ",AW58)</f>
        <v> - </v>
      </c>
      <c r="AZ72" s="112" t="str">
        <f>CONCATENATE(AZ58," - ",BB58)</f>
        <v> - </v>
      </c>
      <c r="BA72" s="113"/>
      <c r="BB72" s="223" t="str">
        <f>CONCATENATE(BB58," - ",AZ58)</f>
        <v> - </v>
      </c>
      <c r="BC72" s="112" t="str">
        <f>CONCATENATE(BC58," - ",BE58)</f>
        <v> - </v>
      </c>
      <c r="BD72" s="113"/>
      <c r="BE72" s="223" t="str">
        <f>CONCATENATE(BE58," - ",BC58)</f>
        <v> - </v>
      </c>
      <c r="BF72" s="112" t="str">
        <f>CONCATENATE(BF58," - ",BH58)</f>
        <v> - </v>
      </c>
      <c r="BG72" s="113"/>
      <c r="BH72" s="223" t="str">
        <f>CONCATENATE(BH58," - ",BF58)</f>
        <v> - </v>
      </c>
      <c r="BI72" s="112" t="str">
        <f>CONCATENATE(BI58," - ",BK58)</f>
        <v> - </v>
      </c>
      <c r="BJ72" s="113"/>
      <c r="BK72" s="223" t="str">
        <f>CONCATENATE(BK58," - ",BI58)</f>
        <v> - </v>
      </c>
      <c r="BL72" s="112" t="str">
        <f>CONCATENATE(BL58," - ",BN58)</f>
        <v> - </v>
      </c>
      <c r="BM72" s="113"/>
      <c r="BN72" s="223" t="str">
        <f>CONCATENATE(BN58," - ",BL58)</f>
        <v> - </v>
      </c>
      <c r="BO72" s="112" t="str">
        <f>CONCATENATE(BO58," - ",BQ58)</f>
        <v> - </v>
      </c>
      <c r="BP72" s="113"/>
      <c r="BQ72" s="223" t="str">
        <f>CONCATENATE(BQ58," - ",BO58)</f>
        <v> - </v>
      </c>
    </row>
    <row r="73" spans="3:69" s="91" customFormat="1" ht="20.25" customHeight="1">
      <c r="C73" s="123"/>
      <c r="D73" s="162">
        <f>D59</f>
        <v>0</v>
      </c>
      <c r="E73" s="163">
        <f>E59</f>
        <v>0</v>
      </c>
      <c r="F73" s="164">
        <f>F59</f>
        <v>0</v>
      </c>
      <c r="G73" s="162">
        <f aca="true" t="shared" si="44" ref="G73:BQ73">G59</f>
        <v>0</v>
      </c>
      <c r="H73" s="163">
        <f t="shared" si="44"/>
        <v>0</v>
      </c>
      <c r="I73" s="164">
        <f t="shared" si="44"/>
        <v>0</v>
      </c>
      <c r="J73" s="162">
        <f t="shared" si="44"/>
        <v>0</v>
      </c>
      <c r="K73" s="163">
        <f t="shared" si="44"/>
        <v>0</v>
      </c>
      <c r="L73" s="164">
        <f t="shared" si="44"/>
        <v>0</v>
      </c>
      <c r="M73" s="162" t="e">
        <f t="shared" si="44"/>
        <v>#REF!</v>
      </c>
      <c r="N73" s="163" t="e">
        <f t="shared" si="44"/>
        <v>#REF!</v>
      </c>
      <c r="O73" s="164" t="e">
        <f t="shared" si="44"/>
        <v>#REF!</v>
      </c>
      <c r="P73" s="162" t="e">
        <f t="shared" si="44"/>
        <v>#REF!</v>
      </c>
      <c r="Q73" s="163" t="e">
        <f t="shared" si="44"/>
        <v>#REF!</v>
      </c>
      <c r="R73" s="164" t="e">
        <f t="shared" si="44"/>
        <v>#REF!</v>
      </c>
      <c r="S73" s="162" t="e">
        <f t="shared" si="44"/>
        <v>#REF!</v>
      </c>
      <c r="T73" s="163" t="e">
        <f t="shared" si="44"/>
        <v>#REF!</v>
      </c>
      <c r="U73" s="164" t="e">
        <f t="shared" si="44"/>
        <v>#REF!</v>
      </c>
      <c r="V73" s="162" t="e">
        <f t="shared" si="44"/>
        <v>#REF!</v>
      </c>
      <c r="W73" s="163" t="e">
        <f t="shared" si="44"/>
        <v>#REF!</v>
      </c>
      <c r="X73" s="164" t="e">
        <f t="shared" si="44"/>
        <v>#REF!</v>
      </c>
      <c r="Y73" s="162" t="e">
        <f t="shared" si="44"/>
        <v>#REF!</v>
      </c>
      <c r="Z73" s="163" t="e">
        <f t="shared" si="44"/>
        <v>#REF!</v>
      </c>
      <c r="AA73" s="164" t="e">
        <f t="shared" si="44"/>
        <v>#REF!</v>
      </c>
      <c r="AB73" s="162" t="e">
        <f t="shared" si="44"/>
        <v>#REF!</v>
      </c>
      <c r="AC73" s="163" t="e">
        <f t="shared" si="44"/>
        <v>#REF!</v>
      </c>
      <c r="AD73" s="164" t="e">
        <f t="shared" si="44"/>
        <v>#REF!</v>
      </c>
      <c r="AE73" s="162" t="e">
        <f t="shared" si="44"/>
        <v>#REF!</v>
      </c>
      <c r="AF73" s="163" t="e">
        <f t="shared" si="44"/>
        <v>#REF!</v>
      </c>
      <c r="AG73" s="164" t="e">
        <f t="shared" si="44"/>
        <v>#REF!</v>
      </c>
      <c r="AH73" s="162" t="e">
        <f t="shared" si="44"/>
        <v>#REF!</v>
      </c>
      <c r="AI73" s="163" t="e">
        <f t="shared" si="44"/>
        <v>#REF!</v>
      </c>
      <c r="AJ73" s="164" t="e">
        <f t="shared" si="44"/>
        <v>#REF!</v>
      </c>
      <c r="AK73" s="162">
        <f t="shared" si="44"/>
        <v>0</v>
      </c>
      <c r="AL73" s="163">
        <f t="shared" si="44"/>
        <v>0</v>
      </c>
      <c r="AM73" s="164">
        <f t="shared" si="44"/>
        <v>0</v>
      </c>
      <c r="AN73" s="162">
        <f t="shared" si="44"/>
        <v>0</v>
      </c>
      <c r="AO73" s="163">
        <f t="shared" si="44"/>
        <v>0</v>
      </c>
      <c r="AP73" s="164">
        <f t="shared" si="44"/>
        <v>0</v>
      </c>
      <c r="AQ73" s="162">
        <f t="shared" si="44"/>
        <v>0</v>
      </c>
      <c r="AR73" s="163">
        <f t="shared" si="44"/>
        <v>0</v>
      </c>
      <c r="AS73" s="164">
        <f t="shared" si="44"/>
        <v>0</v>
      </c>
      <c r="AT73" s="162">
        <f t="shared" si="44"/>
        <v>0</v>
      </c>
      <c r="AU73" s="163">
        <f t="shared" si="44"/>
        <v>0</v>
      </c>
      <c r="AV73" s="164">
        <f t="shared" si="44"/>
        <v>0</v>
      </c>
      <c r="AW73" s="162">
        <f t="shared" si="44"/>
        <v>0</v>
      </c>
      <c r="AX73" s="163">
        <f t="shared" si="44"/>
        <v>0</v>
      </c>
      <c r="AY73" s="164">
        <f t="shared" si="44"/>
        <v>0</v>
      </c>
      <c r="AZ73" s="162">
        <f t="shared" si="44"/>
        <v>0</v>
      </c>
      <c r="BA73" s="163">
        <f t="shared" si="44"/>
        <v>0</v>
      </c>
      <c r="BB73" s="164">
        <f t="shared" si="44"/>
        <v>0</v>
      </c>
      <c r="BC73" s="162">
        <f t="shared" si="44"/>
        <v>0</v>
      </c>
      <c r="BD73" s="163">
        <f t="shared" si="44"/>
        <v>0</v>
      </c>
      <c r="BE73" s="164">
        <f t="shared" si="44"/>
        <v>0</v>
      </c>
      <c r="BF73" s="162">
        <f t="shared" si="44"/>
        <v>0</v>
      </c>
      <c r="BG73" s="163">
        <f t="shared" si="44"/>
        <v>0</v>
      </c>
      <c r="BH73" s="164">
        <f t="shared" si="44"/>
        <v>0</v>
      </c>
      <c r="BI73" s="162">
        <f t="shared" si="44"/>
        <v>0</v>
      </c>
      <c r="BJ73" s="163">
        <f t="shared" si="44"/>
        <v>0</v>
      </c>
      <c r="BK73" s="164">
        <f t="shared" si="44"/>
        <v>0</v>
      </c>
      <c r="BL73" s="162">
        <f t="shared" si="44"/>
        <v>0</v>
      </c>
      <c r="BM73" s="163">
        <f t="shared" si="44"/>
        <v>0</v>
      </c>
      <c r="BN73" s="164">
        <f t="shared" si="44"/>
        <v>0</v>
      </c>
      <c r="BO73" s="162">
        <f t="shared" si="44"/>
        <v>0</v>
      </c>
      <c r="BP73" s="163">
        <f t="shared" si="44"/>
        <v>0</v>
      </c>
      <c r="BQ73" s="164">
        <f t="shared" si="44"/>
        <v>0</v>
      </c>
    </row>
    <row r="74" spans="3:69" s="91" customFormat="1" ht="20.25" customHeight="1">
      <c r="C74" s="122">
        <v>3</v>
      </c>
      <c r="D74" s="112" t="e">
        <f>CONCATENATE(D60," - ",F60)</f>
        <v>#N/A</v>
      </c>
      <c r="E74" s="113"/>
      <c r="F74" s="223" t="e">
        <f>CONCATENATE(F60," - ",D60)</f>
        <v>#N/A</v>
      </c>
      <c r="G74" s="112" t="e">
        <f>CONCATENATE(G60," - ",I60)</f>
        <v>#N/A</v>
      </c>
      <c r="H74" s="113"/>
      <c r="I74" s="223" t="e">
        <f>CONCATENATE(I60," - ",G60)</f>
        <v>#N/A</v>
      </c>
      <c r="J74" s="112" t="e">
        <f>CONCATENATE(J60," - ",L60)</f>
        <v>#N/A</v>
      </c>
      <c r="K74" s="113"/>
      <c r="L74" s="223" t="e">
        <f>CONCATENATE(L60," - ",J60)</f>
        <v>#N/A</v>
      </c>
      <c r="M74" s="112" t="e">
        <f>CONCATENATE(M60," - ",O60)</f>
        <v>#N/A</v>
      </c>
      <c r="N74" s="113"/>
      <c r="O74" s="223" t="e">
        <f>CONCATENATE(O60," - ",M60)</f>
        <v>#N/A</v>
      </c>
      <c r="P74" s="112" t="str">
        <f>CONCATENATE(P60," - ",R60)</f>
        <v> - </v>
      </c>
      <c r="Q74" s="113"/>
      <c r="R74" s="223" t="str">
        <f>CONCATENATE(R60," - ",P60)</f>
        <v> - </v>
      </c>
      <c r="S74" s="112" t="str">
        <f>CONCATENATE(S60," - ",U60)</f>
        <v> - </v>
      </c>
      <c r="T74" s="113"/>
      <c r="U74" s="223" t="str">
        <f>CONCATENATE(U60," - ",S60)</f>
        <v> - </v>
      </c>
      <c r="V74" s="112" t="str">
        <f>CONCATENATE(V60," - ",X60)</f>
        <v> - </v>
      </c>
      <c r="W74" s="113"/>
      <c r="X74" s="223" t="str">
        <f>CONCATENATE(X60," - ",V60)</f>
        <v> - </v>
      </c>
      <c r="Y74" s="112" t="str">
        <f>CONCATENATE(Y60," - ",AA60)</f>
        <v> - </v>
      </c>
      <c r="Z74" s="113"/>
      <c r="AA74" s="223" t="str">
        <f>CONCATENATE(AA60," - ",Y60)</f>
        <v> - </v>
      </c>
      <c r="AB74" s="112" t="str">
        <f>CONCATENATE(AB60," - ",AD60)</f>
        <v> - </v>
      </c>
      <c r="AC74" s="113"/>
      <c r="AD74" s="223" t="str">
        <f>CONCATENATE(AD60," - ",AB60)</f>
        <v> - </v>
      </c>
      <c r="AE74" s="112" t="str">
        <f>CONCATENATE(AE60," - ",AG60)</f>
        <v> - </v>
      </c>
      <c r="AF74" s="113"/>
      <c r="AG74" s="223" t="str">
        <f>CONCATENATE(AG60," - ",AE60)</f>
        <v> - </v>
      </c>
      <c r="AH74" s="112" t="str">
        <f>CONCATENATE(AH60," - ",AJ60)</f>
        <v> - </v>
      </c>
      <c r="AI74" s="113"/>
      <c r="AJ74" s="223" t="str">
        <f>CONCATENATE(AJ60," - ",AH60)</f>
        <v> - </v>
      </c>
      <c r="AK74" s="112" t="str">
        <f>CONCATENATE(AK60," - ",AM60)</f>
        <v> - </v>
      </c>
      <c r="AL74" s="113"/>
      <c r="AM74" s="223" t="str">
        <f>CONCATENATE(AM60," - ",AK60)</f>
        <v> - </v>
      </c>
      <c r="AN74" s="112" t="str">
        <f>CONCATENATE(AN60," - ",AP60)</f>
        <v> - </v>
      </c>
      <c r="AO74" s="113"/>
      <c r="AP74" s="223" t="str">
        <f>CONCATENATE(AP60," - ",AN60)</f>
        <v> - </v>
      </c>
      <c r="AQ74" s="112" t="str">
        <f>CONCATENATE(AQ60," - ",AS60)</f>
        <v> - </v>
      </c>
      <c r="AR74" s="113"/>
      <c r="AS74" s="223" t="str">
        <f>CONCATENATE(AS60," - ",AQ60)</f>
        <v> - </v>
      </c>
      <c r="AT74" s="112" t="str">
        <f>CONCATENATE(AT60," - ",AV60)</f>
        <v> - </v>
      </c>
      <c r="AU74" s="113"/>
      <c r="AV74" s="223" t="str">
        <f>CONCATENATE(AV60," - ",AT60)</f>
        <v> - </v>
      </c>
      <c r="AW74" s="112" t="str">
        <f>CONCATENATE(AW60," - ",AY60)</f>
        <v> - </v>
      </c>
      <c r="AX74" s="113"/>
      <c r="AY74" s="223" t="str">
        <f>CONCATENATE(AY60," - ",AW60)</f>
        <v> - </v>
      </c>
      <c r="AZ74" s="112" t="str">
        <f>CONCATENATE(AZ60," - ",BB60)</f>
        <v> - </v>
      </c>
      <c r="BA74" s="113"/>
      <c r="BB74" s="223" t="str">
        <f>CONCATENATE(BB60," - ",AZ60)</f>
        <v> - </v>
      </c>
      <c r="BC74" s="112" t="str">
        <f>CONCATENATE(BC60," - ",BE60)</f>
        <v> - </v>
      </c>
      <c r="BD74" s="113"/>
      <c r="BE74" s="223" t="str">
        <f>CONCATENATE(BE60," - ",BC60)</f>
        <v> - </v>
      </c>
      <c r="BF74" s="112" t="str">
        <f>CONCATENATE(BF60," - ",BH60)</f>
        <v> - </v>
      </c>
      <c r="BG74" s="113"/>
      <c r="BH74" s="223" t="str">
        <f>CONCATENATE(BH60," - ",BF60)</f>
        <v> - </v>
      </c>
      <c r="BI74" s="112" t="str">
        <f>CONCATENATE(BI60," - ",BK60)</f>
        <v> - </v>
      </c>
      <c r="BJ74" s="113"/>
      <c r="BK74" s="223" t="str">
        <f>CONCATENATE(BK60," - ",BI60)</f>
        <v> - </v>
      </c>
      <c r="BL74" s="112" t="str">
        <f>CONCATENATE(BL60," - ",BN60)</f>
        <v> - </v>
      </c>
      <c r="BM74" s="113"/>
      <c r="BN74" s="223" t="str">
        <f>CONCATENATE(BN60," - ",BL60)</f>
        <v> - </v>
      </c>
      <c r="BO74" s="112" t="str">
        <f>CONCATENATE(BO60," - ",BQ60)</f>
        <v> - </v>
      </c>
      <c r="BP74" s="113"/>
      <c r="BQ74" s="223" t="str">
        <f>CONCATENATE(BQ60," - ",BO60)</f>
        <v> - </v>
      </c>
    </row>
    <row r="75" spans="3:69" s="91" customFormat="1" ht="20.25" customHeight="1">
      <c r="C75" s="124"/>
      <c r="D75" s="162">
        <f>D61</f>
      </c>
      <c r="E75" s="163">
        <f>E61</f>
        <v>0</v>
      </c>
      <c r="F75" s="164">
        <f>F61</f>
      </c>
      <c r="G75" s="162">
        <f aca="true" t="shared" si="45" ref="G75:BQ75">G61</f>
      </c>
      <c r="H75" s="163">
        <f t="shared" si="45"/>
        <v>0</v>
      </c>
      <c r="I75" s="164">
        <f t="shared" si="45"/>
      </c>
      <c r="J75" s="162">
        <f t="shared" si="45"/>
      </c>
      <c r="K75" s="163">
        <f t="shared" si="45"/>
        <v>0</v>
      </c>
      <c r="L75" s="164">
        <f t="shared" si="45"/>
      </c>
      <c r="M75" s="162">
        <f t="shared" si="45"/>
      </c>
      <c r="N75" s="163">
        <f t="shared" si="45"/>
        <v>0</v>
      </c>
      <c r="O75" s="164">
        <f t="shared" si="45"/>
      </c>
      <c r="P75" s="162">
        <f t="shared" si="45"/>
      </c>
      <c r="Q75" s="163">
        <f t="shared" si="45"/>
        <v>0</v>
      </c>
      <c r="R75" s="164">
        <f t="shared" si="45"/>
      </c>
      <c r="S75" s="162">
        <f t="shared" si="45"/>
      </c>
      <c r="T75" s="163">
        <f t="shared" si="45"/>
        <v>0</v>
      </c>
      <c r="U75" s="164">
        <f t="shared" si="45"/>
      </c>
      <c r="V75" s="162">
        <f t="shared" si="45"/>
      </c>
      <c r="W75" s="163">
        <f t="shared" si="45"/>
        <v>0</v>
      </c>
      <c r="X75" s="164">
        <f t="shared" si="45"/>
      </c>
      <c r="Y75" s="162">
        <f t="shared" si="45"/>
      </c>
      <c r="Z75" s="163">
        <f t="shared" si="45"/>
      </c>
      <c r="AA75" s="164">
        <f t="shared" si="45"/>
      </c>
      <c r="AB75" s="162">
        <f t="shared" si="45"/>
      </c>
      <c r="AC75" s="163">
        <f t="shared" si="45"/>
      </c>
      <c r="AD75" s="164">
        <f t="shared" si="45"/>
      </c>
      <c r="AE75" s="162">
        <f t="shared" si="45"/>
      </c>
      <c r="AF75" s="163">
        <f t="shared" si="45"/>
      </c>
      <c r="AG75" s="164">
        <f t="shared" si="45"/>
      </c>
      <c r="AH75" s="162">
        <f t="shared" si="45"/>
      </c>
      <c r="AI75" s="163">
        <f t="shared" si="45"/>
      </c>
      <c r="AJ75" s="164">
        <f t="shared" si="45"/>
      </c>
      <c r="AK75" s="162">
        <f t="shared" si="45"/>
      </c>
      <c r="AL75" s="163">
        <f t="shared" si="45"/>
      </c>
      <c r="AM75" s="164">
        <f t="shared" si="45"/>
      </c>
      <c r="AN75" s="162">
        <f t="shared" si="45"/>
      </c>
      <c r="AO75" s="163">
        <f t="shared" si="45"/>
      </c>
      <c r="AP75" s="164">
        <f t="shared" si="45"/>
      </c>
      <c r="AQ75" s="162">
        <f t="shared" si="45"/>
      </c>
      <c r="AR75" s="163">
        <f t="shared" si="45"/>
      </c>
      <c r="AS75" s="164">
        <f t="shared" si="45"/>
      </c>
      <c r="AT75" s="162">
        <f t="shared" si="45"/>
      </c>
      <c r="AU75" s="163">
        <f t="shared" si="45"/>
      </c>
      <c r="AV75" s="164">
        <f t="shared" si="45"/>
      </c>
      <c r="AW75" s="162">
        <f t="shared" si="45"/>
      </c>
      <c r="AX75" s="163">
        <f t="shared" si="45"/>
      </c>
      <c r="AY75" s="164">
        <f t="shared" si="45"/>
      </c>
      <c r="AZ75" s="162">
        <f t="shared" si="45"/>
      </c>
      <c r="BA75" s="163">
        <f t="shared" si="45"/>
      </c>
      <c r="BB75" s="164">
        <f t="shared" si="45"/>
      </c>
      <c r="BC75" s="162">
        <f t="shared" si="45"/>
      </c>
      <c r="BD75" s="163">
        <f t="shared" si="45"/>
      </c>
      <c r="BE75" s="164">
        <f t="shared" si="45"/>
      </c>
      <c r="BF75" s="162">
        <f t="shared" si="45"/>
      </c>
      <c r="BG75" s="163">
        <f t="shared" si="45"/>
      </c>
      <c r="BH75" s="164">
        <f t="shared" si="45"/>
      </c>
      <c r="BI75" s="162">
        <f t="shared" si="45"/>
      </c>
      <c r="BJ75" s="163">
        <f t="shared" si="45"/>
      </c>
      <c r="BK75" s="164">
        <f t="shared" si="45"/>
      </c>
      <c r="BL75" s="162">
        <f t="shared" si="45"/>
      </c>
      <c r="BM75" s="163">
        <f t="shared" si="45"/>
      </c>
      <c r="BN75" s="164">
        <f t="shared" si="45"/>
      </c>
      <c r="BO75" s="162">
        <f t="shared" si="45"/>
      </c>
      <c r="BP75" s="163">
        <f t="shared" si="45"/>
      </c>
      <c r="BQ75" s="164">
        <f t="shared" si="45"/>
      </c>
    </row>
    <row r="76" spans="2:69" ht="20.25" customHeight="1" thickBot="1">
      <c r="B76" s="210"/>
      <c r="C76" s="211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2"/>
      <c r="Q76" s="213"/>
      <c r="R76" s="214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</row>
    <row r="77" spans="3:69" ht="20.25" customHeight="1">
      <c r="C77" s="77"/>
      <c r="D77" s="75"/>
      <c r="E77" s="75"/>
      <c r="F77" s="75"/>
      <c r="G77" s="77"/>
      <c r="H77" s="75"/>
      <c r="I77" s="75"/>
      <c r="J77" s="75"/>
      <c r="K77" s="75"/>
      <c r="L77" s="75"/>
      <c r="M77" s="75"/>
      <c r="N77" s="75"/>
      <c r="O77" s="78"/>
      <c r="P77" s="536"/>
      <c r="Q77" s="536"/>
      <c r="R77" s="208"/>
      <c r="S77" s="77"/>
      <c r="T77" s="75"/>
      <c r="U77" s="75"/>
      <c r="V77" s="77"/>
      <c r="W77" s="75"/>
      <c r="X77" s="75"/>
      <c r="Y77" s="77"/>
      <c r="Z77" s="75"/>
      <c r="AA77" s="75"/>
      <c r="AB77" s="77"/>
      <c r="AC77" s="75"/>
      <c r="AD77" s="75"/>
      <c r="AE77" s="77"/>
      <c r="AF77" s="75"/>
      <c r="AG77" s="75"/>
      <c r="AH77" s="77"/>
      <c r="AI77" s="75"/>
      <c r="AJ77" s="75"/>
      <c r="AK77" s="77"/>
      <c r="AL77" s="75"/>
      <c r="AM77" s="75"/>
      <c r="AN77" s="77"/>
      <c r="AO77" s="75"/>
      <c r="AP77" s="75"/>
      <c r="AQ77" s="77"/>
      <c r="AR77" s="75"/>
      <c r="AS77" s="75"/>
      <c r="AT77" s="77"/>
      <c r="AU77" s="75"/>
      <c r="AV77" s="75"/>
      <c r="AW77" s="77"/>
      <c r="AX77" s="75"/>
      <c r="AY77" s="75"/>
      <c r="AZ77" s="77"/>
      <c r="BA77" s="75"/>
      <c r="BB77" s="75"/>
      <c r="BC77" s="77"/>
      <c r="BD77" s="75"/>
      <c r="BE77" s="75"/>
      <c r="BF77" s="77"/>
      <c r="BG77" s="75"/>
      <c r="BH77" s="75"/>
      <c r="BI77" s="77"/>
      <c r="BJ77" s="75"/>
      <c r="BK77" s="75"/>
      <c r="BL77" s="77"/>
      <c r="BM77" s="75"/>
      <c r="BN77" s="75"/>
      <c r="BO77" s="77"/>
      <c r="BP77" s="75"/>
      <c r="BQ77" s="75"/>
    </row>
    <row r="78" spans="2:69" ht="22.5" customHeight="1">
      <c r="B78" s="135" t="s">
        <v>70</v>
      </c>
      <c r="D78" s="91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</row>
    <row r="79" spans="3:69" ht="20.25" customHeight="1">
      <c r="C79" s="219"/>
      <c r="D79" s="118" t="s">
        <v>26</v>
      </c>
      <c r="E79" s="119">
        <v>1</v>
      </c>
      <c r="F79" s="120" t="s">
        <v>27</v>
      </c>
      <c r="G79" s="118" t="s">
        <v>26</v>
      </c>
      <c r="H79" s="119">
        <f>E79+1</f>
        <v>2</v>
      </c>
      <c r="I79" s="120" t="s">
        <v>27</v>
      </c>
      <c r="J79" s="118" t="s">
        <v>26</v>
      </c>
      <c r="K79" s="119">
        <f>H79+1</f>
        <v>3</v>
      </c>
      <c r="L79" s="120" t="s">
        <v>27</v>
      </c>
      <c r="M79" s="118" t="s">
        <v>26</v>
      </c>
      <c r="N79" s="119">
        <f>K79+1</f>
        <v>4</v>
      </c>
      <c r="O79" s="120" t="s">
        <v>27</v>
      </c>
      <c r="P79" s="118" t="s">
        <v>26</v>
      </c>
      <c r="Q79" s="119">
        <f>N79+1</f>
        <v>5</v>
      </c>
      <c r="R79" s="121" t="s">
        <v>27</v>
      </c>
      <c r="S79" s="118" t="s">
        <v>26</v>
      </c>
      <c r="T79" s="119">
        <f>Q79+1</f>
        <v>6</v>
      </c>
      <c r="U79" s="120" t="s">
        <v>27</v>
      </c>
      <c r="V79" s="118" t="s">
        <v>26</v>
      </c>
      <c r="W79" s="119">
        <f>T79+1</f>
        <v>7</v>
      </c>
      <c r="X79" s="120" t="s">
        <v>27</v>
      </c>
      <c r="Y79" s="118" t="s">
        <v>26</v>
      </c>
      <c r="Z79" s="119">
        <f>W79+1</f>
        <v>8</v>
      </c>
      <c r="AA79" s="120" t="s">
        <v>27</v>
      </c>
      <c r="AB79" s="118" t="s">
        <v>26</v>
      </c>
      <c r="AC79" s="119">
        <f>Z79+1</f>
        <v>9</v>
      </c>
      <c r="AD79" s="120" t="s">
        <v>27</v>
      </c>
      <c r="AE79" s="118" t="s">
        <v>26</v>
      </c>
      <c r="AF79" s="119">
        <f>AC79+1</f>
        <v>10</v>
      </c>
      <c r="AG79" s="120" t="s">
        <v>27</v>
      </c>
      <c r="AH79" s="118" t="s">
        <v>26</v>
      </c>
      <c r="AI79" s="119">
        <f>AF79+1</f>
        <v>11</v>
      </c>
      <c r="AJ79" s="120" t="s">
        <v>27</v>
      </c>
      <c r="AK79" s="118" t="s">
        <v>26</v>
      </c>
      <c r="AL79" s="119">
        <f>AI79+1</f>
        <v>12</v>
      </c>
      <c r="AM79" s="120" t="s">
        <v>27</v>
      </c>
      <c r="AN79" s="118" t="s">
        <v>26</v>
      </c>
      <c r="AO79" s="119">
        <f>AL79+1</f>
        <v>13</v>
      </c>
      <c r="AP79" s="120" t="s">
        <v>27</v>
      </c>
      <c r="AQ79" s="118" t="s">
        <v>26</v>
      </c>
      <c r="AR79" s="119">
        <f>AO79+1</f>
        <v>14</v>
      </c>
      <c r="AS79" s="120" t="s">
        <v>27</v>
      </c>
      <c r="AT79" s="118" t="s">
        <v>26</v>
      </c>
      <c r="AU79" s="119">
        <f>AR79+1</f>
        <v>15</v>
      </c>
      <c r="AV79" s="120" t="s">
        <v>27</v>
      </c>
      <c r="AW79" s="118" t="s">
        <v>26</v>
      </c>
      <c r="AX79" s="119">
        <f>AU79+1</f>
        <v>16</v>
      </c>
      <c r="AY79" s="120" t="s">
        <v>27</v>
      </c>
      <c r="AZ79" s="118" t="s">
        <v>26</v>
      </c>
      <c r="BA79" s="119">
        <f>AX79+1</f>
        <v>17</v>
      </c>
      <c r="BB79" s="120" t="s">
        <v>27</v>
      </c>
      <c r="BC79" s="118" t="s">
        <v>26</v>
      </c>
      <c r="BD79" s="119">
        <f>BA79+1</f>
        <v>18</v>
      </c>
      <c r="BE79" s="120" t="s">
        <v>27</v>
      </c>
      <c r="BF79" s="118" t="s">
        <v>26</v>
      </c>
      <c r="BG79" s="119">
        <f>BD79+1</f>
        <v>19</v>
      </c>
      <c r="BH79" s="120" t="s">
        <v>27</v>
      </c>
      <c r="BI79" s="118" t="s">
        <v>26</v>
      </c>
      <c r="BJ79" s="119">
        <f>BG79+1</f>
        <v>20</v>
      </c>
      <c r="BK79" s="120" t="s">
        <v>27</v>
      </c>
      <c r="BL79" s="118" t="s">
        <v>26</v>
      </c>
      <c r="BM79" s="119">
        <f>BJ79+1</f>
        <v>21</v>
      </c>
      <c r="BN79" s="120" t="s">
        <v>27</v>
      </c>
      <c r="BO79" s="118" t="s">
        <v>26</v>
      </c>
      <c r="BP79" s="119">
        <f>BM79+1</f>
        <v>22</v>
      </c>
      <c r="BQ79" s="120" t="s">
        <v>27</v>
      </c>
    </row>
    <row r="80" spans="3:69" s="91" customFormat="1" ht="20.25" customHeight="1" thickBot="1">
      <c r="C80" s="220">
        <v>1</v>
      </c>
      <c r="D80" s="156">
        <v>4</v>
      </c>
      <c r="E80" s="157" t="s">
        <v>47</v>
      </c>
      <c r="F80" s="158">
        <v>12</v>
      </c>
      <c r="G80" s="156">
        <v>12</v>
      </c>
      <c r="H80" s="157" t="s">
        <v>47</v>
      </c>
      <c r="I80" s="158">
        <v>1</v>
      </c>
      <c r="J80" s="156">
        <v>5</v>
      </c>
      <c r="K80" s="157" t="s">
        <v>47</v>
      </c>
      <c r="L80" s="158">
        <v>12</v>
      </c>
      <c r="M80" s="156">
        <v>5</v>
      </c>
      <c r="N80" s="157" t="s">
        <v>47</v>
      </c>
      <c r="O80" s="158">
        <v>4</v>
      </c>
      <c r="P80" s="159">
        <v>12</v>
      </c>
      <c r="Q80" s="157" t="s">
        <v>47</v>
      </c>
      <c r="R80" s="160">
        <v>8</v>
      </c>
      <c r="S80" s="157">
        <v>10</v>
      </c>
      <c r="T80" s="157" t="s">
        <v>47</v>
      </c>
      <c r="U80" s="158">
        <v>2</v>
      </c>
      <c r="V80" s="156">
        <v>10</v>
      </c>
      <c r="W80" s="157" t="s">
        <v>47</v>
      </c>
      <c r="X80" s="158">
        <v>7</v>
      </c>
      <c r="Y80" s="156">
        <v>10</v>
      </c>
      <c r="Z80" s="157" t="s">
        <v>47</v>
      </c>
      <c r="AA80" s="158">
        <v>3</v>
      </c>
      <c r="AB80" s="156">
        <v>7</v>
      </c>
      <c r="AC80" s="157" t="s">
        <v>47</v>
      </c>
      <c r="AD80" s="158">
        <v>3</v>
      </c>
      <c r="AE80" s="159">
        <v>11</v>
      </c>
      <c r="AF80" s="157" t="s">
        <v>47</v>
      </c>
      <c r="AG80" s="160">
        <v>7</v>
      </c>
      <c r="AH80" s="157">
        <v>2</v>
      </c>
      <c r="AI80" s="157" t="s">
        <v>47</v>
      </c>
      <c r="AJ80" s="158">
        <v>12</v>
      </c>
      <c r="AK80" s="156">
        <v>8</v>
      </c>
      <c r="AL80" s="157" t="s">
        <v>47</v>
      </c>
      <c r="AM80" s="158">
        <v>2</v>
      </c>
      <c r="AN80" s="159">
        <v>2</v>
      </c>
      <c r="AO80" s="157" t="s">
        <v>47</v>
      </c>
      <c r="AP80" s="161">
        <v>9</v>
      </c>
      <c r="AQ80" s="157">
        <v>8</v>
      </c>
      <c r="AR80" s="157" t="s">
        <v>47</v>
      </c>
      <c r="AS80" s="158">
        <v>7</v>
      </c>
      <c r="AT80" s="156">
        <v>9</v>
      </c>
      <c r="AU80" s="157" t="s">
        <v>47</v>
      </c>
      <c r="AV80" s="158">
        <v>7</v>
      </c>
      <c r="AW80" s="159">
        <v>12</v>
      </c>
      <c r="AX80" s="157" t="s">
        <v>47</v>
      </c>
      <c r="AY80" s="161">
        <v>7</v>
      </c>
      <c r="AZ80" s="157">
        <v>10</v>
      </c>
      <c r="BA80" s="157" t="s">
        <v>47</v>
      </c>
      <c r="BB80" s="158">
        <v>4</v>
      </c>
      <c r="BC80" s="156">
        <v>4</v>
      </c>
      <c r="BD80" s="157" t="s">
        <v>47</v>
      </c>
      <c r="BE80" s="158">
        <v>11</v>
      </c>
      <c r="BF80" s="156">
        <v>1</v>
      </c>
      <c r="BG80" s="157" t="s">
        <v>47</v>
      </c>
      <c r="BH80" s="160">
        <v>11</v>
      </c>
      <c r="BI80" s="157">
        <v>3</v>
      </c>
      <c r="BJ80" s="157" t="s">
        <v>47</v>
      </c>
      <c r="BK80" s="158">
        <v>1</v>
      </c>
      <c r="BL80" s="156">
        <v>5</v>
      </c>
      <c r="BM80" s="157" t="s">
        <v>47</v>
      </c>
      <c r="BN80" s="158">
        <v>3</v>
      </c>
      <c r="BO80" s="156">
        <v>6</v>
      </c>
      <c r="BP80" s="157" t="s">
        <v>47</v>
      </c>
      <c r="BQ80" s="158">
        <v>5</v>
      </c>
    </row>
    <row r="81" spans="3:69" s="91" customFormat="1" ht="20.25" customHeight="1" thickTop="1">
      <c r="C81" s="221"/>
      <c r="D81" s="162"/>
      <c r="E81" s="163"/>
      <c r="F81" s="164"/>
      <c r="G81" s="162"/>
      <c r="H81" s="163"/>
      <c r="I81" s="164"/>
      <c r="J81" s="162"/>
      <c r="K81" s="163"/>
      <c r="L81" s="164"/>
      <c r="M81" s="162"/>
      <c r="N81" s="163"/>
      <c r="O81" s="164"/>
      <c r="P81" s="162"/>
      <c r="Q81" s="163"/>
      <c r="R81" s="165"/>
      <c r="S81" s="163"/>
      <c r="T81" s="163"/>
      <c r="U81" s="164"/>
      <c r="V81" s="162"/>
      <c r="W81" s="163"/>
      <c r="X81" s="164"/>
      <c r="Y81" s="162"/>
      <c r="Z81" s="163"/>
      <c r="AA81" s="164"/>
      <c r="AB81" s="162"/>
      <c r="AC81" s="163"/>
      <c r="AD81" s="164"/>
      <c r="AE81" s="162"/>
      <c r="AF81" s="163"/>
      <c r="AG81" s="165"/>
      <c r="AH81" s="163"/>
      <c r="AI81" s="163"/>
      <c r="AJ81" s="164"/>
      <c r="AK81" s="162"/>
      <c r="AL81" s="163"/>
      <c r="AM81" s="164"/>
      <c r="AN81" s="162"/>
      <c r="AO81" s="163"/>
      <c r="AP81" s="165"/>
      <c r="AQ81" s="163"/>
      <c r="AR81" s="163"/>
      <c r="AS81" s="164"/>
      <c r="AT81" s="162"/>
      <c r="AU81" s="163"/>
      <c r="AV81" s="164"/>
      <c r="AW81" s="162"/>
      <c r="AX81" s="163"/>
      <c r="AY81" s="165"/>
      <c r="AZ81" s="163"/>
      <c r="BA81" s="163"/>
      <c r="BB81" s="164"/>
      <c r="BC81" s="162"/>
      <c r="BD81" s="163"/>
      <c r="BE81" s="164"/>
      <c r="BF81" s="162"/>
      <c r="BG81" s="163"/>
      <c r="BH81" s="165"/>
      <c r="BI81" s="163"/>
      <c r="BJ81" s="163"/>
      <c r="BK81" s="164"/>
      <c r="BL81" s="162"/>
      <c r="BM81" s="163"/>
      <c r="BN81" s="164"/>
      <c r="BO81" s="162"/>
      <c r="BP81" s="163"/>
      <c r="BQ81" s="164"/>
    </row>
    <row r="82" spans="3:69" s="91" customFormat="1" ht="20.25" customHeight="1" thickBot="1">
      <c r="C82" s="220">
        <v>2</v>
      </c>
      <c r="D82" s="156">
        <v>1</v>
      </c>
      <c r="E82" s="157" t="s">
        <v>47</v>
      </c>
      <c r="F82" s="158">
        <v>5</v>
      </c>
      <c r="G82" s="156">
        <v>8</v>
      </c>
      <c r="H82" s="157" t="s">
        <v>47</v>
      </c>
      <c r="I82" s="158">
        <v>5</v>
      </c>
      <c r="J82" s="156">
        <v>8</v>
      </c>
      <c r="K82" s="157" t="s">
        <v>47</v>
      </c>
      <c r="L82" s="158">
        <v>4</v>
      </c>
      <c r="M82" s="156">
        <v>12</v>
      </c>
      <c r="N82" s="157" t="s">
        <v>47</v>
      </c>
      <c r="O82" s="158">
        <v>9</v>
      </c>
      <c r="P82" s="159">
        <v>9</v>
      </c>
      <c r="Q82" s="157" t="s">
        <v>47</v>
      </c>
      <c r="R82" s="160">
        <v>5</v>
      </c>
      <c r="S82" s="157">
        <v>7</v>
      </c>
      <c r="T82" s="157" t="s">
        <v>47</v>
      </c>
      <c r="U82" s="158">
        <v>6</v>
      </c>
      <c r="V82" s="156">
        <v>6</v>
      </c>
      <c r="W82" s="157" t="s">
        <v>47</v>
      </c>
      <c r="X82" s="158">
        <v>3</v>
      </c>
      <c r="Y82" s="156">
        <v>7</v>
      </c>
      <c r="Z82" s="157" t="s">
        <v>47</v>
      </c>
      <c r="AA82" s="158">
        <v>2</v>
      </c>
      <c r="AB82" s="156">
        <v>11</v>
      </c>
      <c r="AC82" s="157" t="s">
        <v>47</v>
      </c>
      <c r="AD82" s="158">
        <v>10</v>
      </c>
      <c r="AE82" s="156">
        <v>6</v>
      </c>
      <c r="AF82" s="157" t="s">
        <v>47</v>
      </c>
      <c r="AG82" s="160">
        <v>10</v>
      </c>
      <c r="AH82" s="157">
        <v>3</v>
      </c>
      <c r="AI82" s="157" t="s">
        <v>47</v>
      </c>
      <c r="AJ82" s="158">
        <v>8</v>
      </c>
      <c r="AK82" s="156">
        <v>9</v>
      </c>
      <c r="AL82" s="157" t="s">
        <v>47</v>
      </c>
      <c r="AM82" s="158">
        <v>3</v>
      </c>
      <c r="AN82" s="156">
        <v>8</v>
      </c>
      <c r="AO82" s="157" t="s">
        <v>47</v>
      </c>
      <c r="AP82" s="160">
        <v>6</v>
      </c>
      <c r="AQ82" s="157">
        <v>11</v>
      </c>
      <c r="AR82" s="157" t="s">
        <v>47</v>
      </c>
      <c r="AS82" s="158">
        <v>9</v>
      </c>
      <c r="AT82" s="156">
        <v>12</v>
      </c>
      <c r="AU82" s="157" t="s">
        <v>47</v>
      </c>
      <c r="AV82" s="158">
        <v>11</v>
      </c>
      <c r="AW82" s="156">
        <v>10</v>
      </c>
      <c r="AX82" s="157" t="s">
        <v>47</v>
      </c>
      <c r="AY82" s="160">
        <v>9</v>
      </c>
      <c r="AZ82" s="157">
        <v>11</v>
      </c>
      <c r="BA82" s="157" t="s">
        <v>47</v>
      </c>
      <c r="BB82" s="158">
        <v>5</v>
      </c>
      <c r="BC82" s="156">
        <v>1</v>
      </c>
      <c r="BD82" s="157" t="s">
        <v>47</v>
      </c>
      <c r="BE82" s="158">
        <v>10</v>
      </c>
      <c r="BF82" s="159">
        <v>7</v>
      </c>
      <c r="BG82" s="157" t="s">
        <v>47</v>
      </c>
      <c r="BH82" s="161">
        <v>4</v>
      </c>
      <c r="BI82" s="157">
        <v>5</v>
      </c>
      <c r="BJ82" s="157" t="s">
        <v>47</v>
      </c>
      <c r="BK82" s="158">
        <v>2</v>
      </c>
      <c r="BL82" s="156">
        <v>1</v>
      </c>
      <c r="BM82" s="157" t="s">
        <v>47</v>
      </c>
      <c r="BN82" s="158">
        <v>6</v>
      </c>
      <c r="BO82" s="156">
        <v>4</v>
      </c>
      <c r="BP82" s="157" t="s">
        <v>47</v>
      </c>
      <c r="BQ82" s="158">
        <v>3</v>
      </c>
    </row>
    <row r="83" spans="3:69" s="91" customFormat="1" ht="20.25" customHeight="1" thickTop="1">
      <c r="C83" s="221"/>
      <c r="D83" s="162"/>
      <c r="E83" s="163"/>
      <c r="F83" s="164"/>
      <c r="G83" s="162"/>
      <c r="H83" s="163"/>
      <c r="I83" s="164"/>
      <c r="J83" s="162"/>
      <c r="K83" s="163"/>
      <c r="L83" s="164"/>
      <c r="M83" s="162"/>
      <c r="N83" s="163"/>
      <c r="O83" s="164"/>
      <c r="P83" s="162"/>
      <c r="Q83" s="163"/>
      <c r="R83" s="165"/>
      <c r="S83" s="163"/>
      <c r="T83" s="163"/>
      <c r="U83" s="164"/>
      <c r="V83" s="162"/>
      <c r="W83" s="163"/>
      <c r="X83" s="164"/>
      <c r="Y83" s="162"/>
      <c r="Z83" s="163"/>
      <c r="AA83" s="164"/>
      <c r="AB83" s="162"/>
      <c r="AC83" s="163"/>
      <c r="AD83" s="164"/>
      <c r="AE83" s="162"/>
      <c r="AF83" s="163"/>
      <c r="AG83" s="165"/>
      <c r="AH83" s="163"/>
      <c r="AI83" s="163"/>
      <c r="AJ83" s="164"/>
      <c r="AK83" s="162"/>
      <c r="AL83" s="163"/>
      <c r="AM83" s="164"/>
      <c r="AN83" s="162"/>
      <c r="AO83" s="163"/>
      <c r="AP83" s="165"/>
      <c r="AQ83" s="163"/>
      <c r="AR83" s="163"/>
      <c r="AS83" s="164"/>
      <c r="AT83" s="162"/>
      <c r="AU83" s="163"/>
      <c r="AV83" s="164"/>
      <c r="AW83" s="162"/>
      <c r="AX83" s="163"/>
      <c r="AY83" s="165"/>
      <c r="AZ83" s="163"/>
      <c r="BA83" s="163"/>
      <c r="BB83" s="164"/>
      <c r="BC83" s="162"/>
      <c r="BD83" s="163"/>
      <c r="BE83" s="164"/>
      <c r="BF83" s="162"/>
      <c r="BG83" s="163"/>
      <c r="BH83" s="165"/>
      <c r="BI83" s="163"/>
      <c r="BJ83" s="163"/>
      <c r="BK83" s="164"/>
      <c r="BL83" s="162"/>
      <c r="BM83" s="163"/>
      <c r="BN83" s="164"/>
      <c r="BO83" s="162"/>
      <c r="BP83" s="163"/>
      <c r="BQ83" s="164"/>
    </row>
    <row r="84" spans="3:69" s="91" customFormat="1" ht="20.25" customHeight="1" thickBot="1">
      <c r="C84" s="220">
        <v>3</v>
      </c>
      <c r="D84" s="156">
        <v>9</v>
      </c>
      <c r="E84" s="157" t="s">
        <v>47</v>
      </c>
      <c r="F84" s="158">
        <v>8</v>
      </c>
      <c r="G84" s="156">
        <v>9</v>
      </c>
      <c r="H84" s="157" t="s">
        <v>47</v>
      </c>
      <c r="I84" s="158">
        <v>4</v>
      </c>
      <c r="J84" s="156">
        <v>1</v>
      </c>
      <c r="K84" s="157" t="s">
        <v>47</v>
      </c>
      <c r="L84" s="158">
        <v>9</v>
      </c>
      <c r="M84" s="156">
        <v>8</v>
      </c>
      <c r="N84" s="157" t="s">
        <v>47</v>
      </c>
      <c r="O84" s="158">
        <v>1</v>
      </c>
      <c r="P84" s="159">
        <v>4</v>
      </c>
      <c r="Q84" s="157" t="s">
        <v>47</v>
      </c>
      <c r="R84" s="160">
        <v>1</v>
      </c>
      <c r="S84" s="157">
        <v>3</v>
      </c>
      <c r="T84" s="157" t="s">
        <v>47</v>
      </c>
      <c r="U84" s="158">
        <v>11</v>
      </c>
      <c r="V84" s="156">
        <v>2</v>
      </c>
      <c r="W84" s="157" t="s">
        <v>47</v>
      </c>
      <c r="X84" s="158">
        <v>11</v>
      </c>
      <c r="Y84" s="156">
        <v>11</v>
      </c>
      <c r="Z84" s="157" t="s">
        <v>47</v>
      </c>
      <c r="AA84" s="158">
        <v>6</v>
      </c>
      <c r="AB84" s="156">
        <v>2</v>
      </c>
      <c r="AC84" s="157" t="s">
        <v>47</v>
      </c>
      <c r="AD84" s="158">
        <v>6</v>
      </c>
      <c r="AE84" s="156">
        <v>3</v>
      </c>
      <c r="AF84" s="157" t="s">
        <v>47</v>
      </c>
      <c r="AG84" s="161">
        <v>2</v>
      </c>
      <c r="AH84" s="157">
        <v>9</v>
      </c>
      <c r="AI84" s="157" t="s">
        <v>47</v>
      </c>
      <c r="AJ84" s="158">
        <v>6</v>
      </c>
      <c r="AK84" s="156">
        <v>6</v>
      </c>
      <c r="AL84" s="157" t="s">
        <v>47</v>
      </c>
      <c r="AM84" s="158">
        <v>12</v>
      </c>
      <c r="AN84" s="159">
        <v>3</v>
      </c>
      <c r="AO84" s="157" t="s">
        <v>47</v>
      </c>
      <c r="AP84" s="161">
        <v>12</v>
      </c>
      <c r="AQ84" s="157">
        <v>12</v>
      </c>
      <c r="AR84" s="157" t="s">
        <v>47</v>
      </c>
      <c r="AS84" s="158">
        <v>10</v>
      </c>
      <c r="AT84" s="156">
        <v>10</v>
      </c>
      <c r="AU84" s="157" t="s">
        <v>47</v>
      </c>
      <c r="AV84" s="158">
        <v>8</v>
      </c>
      <c r="AW84" s="156">
        <v>11</v>
      </c>
      <c r="AX84" s="157" t="s">
        <v>47</v>
      </c>
      <c r="AY84" s="160">
        <v>8</v>
      </c>
      <c r="AZ84" s="157">
        <v>7</v>
      </c>
      <c r="BA84" s="157" t="s">
        <v>47</v>
      </c>
      <c r="BB84" s="158">
        <v>1</v>
      </c>
      <c r="BC84" s="156">
        <v>7</v>
      </c>
      <c r="BD84" s="157" t="s">
        <v>47</v>
      </c>
      <c r="BE84" s="158">
        <v>5</v>
      </c>
      <c r="BF84" s="156">
        <v>5</v>
      </c>
      <c r="BG84" s="157" t="s">
        <v>47</v>
      </c>
      <c r="BH84" s="160">
        <v>10</v>
      </c>
      <c r="BI84" s="157">
        <v>6</v>
      </c>
      <c r="BJ84" s="157" t="s">
        <v>47</v>
      </c>
      <c r="BK84" s="158">
        <v>4</v>
      </c>
      <c r="BL84" s="156">
        <v>4</v>
      </c>
      <c r="BM84" s="157" t="s">
        <v>47</v>
      </c>
      <c r="BN84" s="158">
        <v>2</v>
      </c>
      <c r="BO84" s="156">
        <v>2</v>
      </c>
      <c r="BP84" s="157" t="s">
        <v>47</v>
      </c>
      <c r="BQ84" s="158">
        <v>1</v>
      </c>
    </row>
    <row r="85" spans="3:69" s="91" customFormat="1" ht="20.25" customHeight="1" thickTop="1">
      <c r="C85" s="222"/>
      <c r="D85" s="162"/>
      <c r="E85" s="163"/>
      <c r="F85" s="164"/>
      <c r="G85" s="162"/>
      <c r="H85" s="163"/>
      <c r="I85" s="164"/>
      <c r="J85" s="162"/>
      <c r="K85" s="163"/>
      <c r="L85" s="164"/>
      <c r="M85" s="162"/>
      <c r="N85" s="163"/>
      <c r="O85" s="164"/>
      <c r="P85" s="162"/>
      <c r="Q85" s="163"/>
      <c r="R85" s="165"/>
      <c r="S85" s="163"/>
      <c r="T85" s="163"/>
      <c r="U85" s="164"/>
      <c r="V85" s="162"/>
      <c r="W85" s="163"/>
      <c r="X85" s="164"/>
      <c r="Y85" s="162"/>
      <c r="Z85" s="163"/>
      <c r="AA85" s="164"/>
      <c r="AB85" s="162"/>
      <c r="AC85" s="163"/>
      <c r="AD85" s="164"/>
      <c r="AE85" s="162"/>
      <c r="AF85" s="163"/>
      <c r="AG85" s="165"/>
      <c r="AH85" s="163"/>
      <c r="AI85" s="163"/>
      <c r="AJ85" s="164"/>
      <c r="AK85" s="162"/>
      <c r="AL85" s="163"/>
      <c r="AM85" s="164"/>
      <c r="AN85" s="162"/>
      <c r="AO85" s="163"/>
      <c r="AP85" s="165"/>
      <c r="AQ85" s="163"/>
      <c r="AR85" s="163"/>
      <c r="AS85" s="164"/>
      <c r="AT85" s="162"/>
      <c r="AU85" s="163"/>
      <c r="AV85" s="164"/>
      <c r="AW85" s="162"/>
      <c r="AX85" s="163"/>
      <c r="AY85" s="165"/>
      <c r="AZ85" s="163"/>
      <c r="BA85" s="163"/>
      <c r="BB85" s="164"/>
      <c r="BC85" s="162"/>
      <c r="BD85" s="163"/>
      <c r="BE85" s="164"/>
      <c r="BF85" s="162"/>
      <c r="BG85" s="163"/>
      <c r="BH85" s="165"/>
      <c r="BI85" s="163"/>
      <c r="BJ85" s="163"/>
      <c r="BK85" s="164"/>
      <c r="BL85" s="162"/>
      <c r="BM85" s="163"/>
      <c r="BN85" s="164"/>
      <c r="BO85" s="162"/>
      <c r="BP85" s="163"/>
      <c r="BQ85" s="164"/>
    </row>
    <row r="86" spans="3:69" ht="20.25" customHeight="1">
      <c r="C86" s="91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</row>
    <row r="87" spans="2:69" ht="22.5" customHeight="1">
      <c r="B87" s="135" t="s">
        <v>71</v>
      </c>
      <c r="D87" s="91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</row>
    <row r="88" spans="3:69" ht="20.25" customHeight="1">
      <c r="C88" s="219"/>
      <c r="D88" s="118" t="s">
        <v>26</v>
      </c>
      <c r="E88" s="119">
        <v>1</v>
      </c>
      <c r="F88" s="120" t="s">
        <v>27</v>
      </c>
      <c r="G88" s="118" t="s">
        <v>26</v>
      </c>
      <c r="H88" s="119">
        <f>E88+1</f>
        <v>2</v>
      </c>
      <c r="I88" s="120" t="s">
        <v>27</v>
      </c>
      <c r="J88" s="118" t="s">
        <v>26</v>
      </c>
      <c r="K88" s="119">
        <f>H88+1</f>
        <v>3</v>
      </c>
      <c r="L88" s="120" t="s">
        <v>27</v>
      </c>
      <c r="M88" s="118" t="s">
        <v>26</v>
      </c>
      <c r="N88" s="119">
        <f>K88+1</f>
        <v>4</v>
      </c>
      <c r="O88" s="120" t="s">
        <v>27</v>
      </c>
      <c r="P88" s="118" t="s">
        <v>26</v>
      </c>
      <c r="Q88" s="119">
        <f>N88+1</f>
        <v>5</v>
      </c>
      <c r="R88" s="121" t="s">
        <v>27</v>
      </c>
      <c r="S88" s="118" t="s">
        <v>26</v>
      </c>
      <c r="T88" s="119">
        <f>Q88+1</f>
        <v>6</v>
      </c>
      <c r="U88" s="120" t="s">
        <v>27</v>
      </c>
      <c r="V88" s="118" t="s">
        <v>26</v>
      </c>
      <c r="W88" s="119">
        <f>T88+1</f>
        <v>7</v>
      </c>
      <c r="X88" s="120" t="s">
        <v>27</v>
      </c>
      <c r="Y88" s="118" t="s">
        <v>26</v>
      </c>
      <c r="Z88" s="119">
        <f>W88+1</f>
        <v>8</v>
      </c>
      <c r="AA88" s="120" t="s">
        <v>27</v>
      </c>
      <c r="AB88" s="118" t="s">
        <v>26</v>
      </c>
      <c r="AC88" s="119">
        <f>Z88+1</f>
        <v>9</v>
      </c>
      <c r="AD88" s="120" t="s">
        <v>27</v>
      </c>
      <c r="AE88" s="118" t="s">
        <v>26</v>
      </c>
      <c r="AF88" s="119">
        <f>AC88+1</f>
        <v>10</v>
      </c>
      <c r="AG88" s="120" t="s">
        <v>27</v>
      </c>
      <c r="AH88" s="118" t="s">
        <v>26</v>
      </c>
      <c r="AI88" s="119">
        <f>AF88+1</f>
        <v>11</v>
      </c>
      <c r="AJ88" s="120" t="s">
        <v>27</v>
      </c>
      <c r="AK88" s="118" t="s">
        <v>26</v>
      </c>
      <c r="AL88" s="119">
        <f>AI88+1</f>
        <v>12</v>
      </c>
      <c r="AM88" s="120" t="s">
        <v>27</v>
      </c>
      <c r="AN88" s="118" t="s">
        <v>26</v>
      </c>
      <c r="AO88" s="119">
        <f>AL88+1</f>
        <v>13</v>
      </c>
      <c r="AP88" s="120" t="s">
        <v>27</v>
      </c>
      <c r="AQ88" s="118" t="s">
        <v>26</v>
      </c>
      <c r="AR88" s="119">
        <f>AO88+1</f>
        <v>14</v>
      </c>
      <c r="AS88" s="120" t="s">
        <v>27</v>
      </c>
      <c r="AT88" s="118" t="s">
        <v>26</v>
      </c>
      <c r="AU88" s="119">
        <f>AR88+1</f>
        <v>15</v>
      </c>
      <c r="AV88" s="120" t="s">
        <v>27</v>
      </c>
      <c r="AW88" s="118" t="s">
        <v>26</v>
      </c>
      <c r="AX88" s="119">
        <f>AU88+1</f>
        <v>16</v>
      </c>
      <c r="AY88" s="120" t="s">
        <v>27</v>
      </c>
      <c r="AZ88" s="118" t="s">
        <v>26</v>
      </c>
      <c r="BA88" s="119">
        <f>AX88+1</f>
        <v>17</v>
      </c>
      <c r="BB88" s="120" t="s">
        <v>27</v>
      </c>
      <c r="BC88" s="118" t="s">
        <v>26</v>
      </c>
      <c r="BD88" s="119">
        <f>BA88+1</f>
        <v>18</v>
      </c>
      <c r="BE88" s="120" t="s">
        <v>27</v>
      </c>
      <c r="BF88" s="118" t="s">
        <v>26</v>
      </c>
      <c r="BG88" s="119">
        <f>BD88+1</f>
        <v>19</v>
      </c>
      <c r="BH88" s="120" t="s">
        <v>27</v>
      </c>
      <c r="BI88" s="118" t="s">
        <v>26</v>
      </c>
      <c r="BJ88" s="119">
        <f>BG88+1</f>
        <v>20</v>
      </c>
      <c r="BK88" s="120" t="s">
        <v>27</v>
      </c>
      <c r="BL88" s="118" t="s">
        <v>26</v>
      </c>
      <c r="BM88" s="119">
        <f>BJ88+1</f>
        <v>21</v>
      </c>
      <c r="BN88" s="120" t="s">
        <v>27</v>
      </c>
      <c r="BO88" s="118" t="s">
        <v>26</v>
      </c>
      <c r="BP88" s="119">
        <f>BM88+1</f>
        <v>22</v>
      </c>
      <c r="BQ88" s="120" t="s">
        <v>27</v>
      </c>
    </row>
    <row r="89" spans="3:69" s="166" customFormat="1" ht="20.25" customHeight="1" thickBot="1">
      <c r="C89" s="220">
        <v>1</v>
      </c>
      <c r="D89" s="167">
        <v>9</v>
      </c>
      <c r="E89" s="168" t="s">
        <v>47</v>
      </c>
      <c r="F89" s="169">
        <v>8</v>
      </c>
      <c r="G89" s="167">
        <v>8</v>
      </c>
      <c r="H89" s="168" t="s">
        <v>47</v>
      </c>
      <c r="I89" s="169">
        <v>4</v>
      </c>
      <c r="J89" s="167">
        <v>8</v>
      </c>
      <c r="K89" s="168" t="s">
        <v>47</v>
      </c>
      <c r="L89" s="169">
        <v>5</v>
      </c>
      <c r="M89" s="167">
        <v>11</v>
      </c>
      <c r="N89" s="168" t="s">
        <v>47</v>
      </c>
      <c r="O89" s="169">
        <v>9</v>
      </c>
      <c r="P89" s="170">
        <v>9</v>
      </c>
      <c r="Q89" s="168" t="s">
        <v>47</v>
      </c>
      <c r="R89" s="171">
        <v>5</v>
      </c>
      <c r="S89" s="167">
        <v>3</v>
      </c>
      <c r="T89" s="168" t="s">
        <v>47</v>
      </c>
      <c r="U89" s="169">
        <v>11</v>
      </c>
      <c r="V89" s="167">
        <v>2</v>
      </c>
      <c r="W89" s="168" t="s">
        <v>47</v>
      </c>
      <c r="X89" s="171">
        <v>11</v>
      </c>
      <c r="Y89" s="167">
        <v>10</v>
      </c>
      <c r="Z89" s="168" t="s">
        <v>47</v>
      </c>
      <c r="AA89" s="169">
        <v>3</v>
      </c>
      <c r="AB89" s="167">
        <v>10</v>
      </c>
      <c r="AC89" s="168" t="s">
        <v>47</v>
      </c>
      <c r="AD89" s="169">
        <v>9</v>
      </c>
      <c r="AE89" s="167">
        <v>9</v>
      </c>
      <c r="AF89" s="168" t="s">
        <v>47</v>
      </c>
      <c r="AG89" s="171">
        <v>7</v>
      </c>
      <c r="AH89" s="167">
        <v>11</v>
      </c>
      <c r="AI89" s="168" t="s">
        <v>47</v>
      </c>
      <c r="AJ89" s="171">
        <v>10</v>
      </c>
      <c r="AK89" s="170">
        <v>2</v>
      </c>
      <c r="AL89" s="168" t="s">
        <v>47</v>
      </c>
      <c r="AM89" s="171">
        <v>9</v>
      </c>
      <c r="AN89" s="170">
        <v>6</v>
      </c>
      <c r="AO89" s="168" t="s">
        <v>47</v>
      </c>
      <c r="AP89" s="171">
        <v>11</v>
      </c>
      <c r="AQ89" s="170">
        <v>1</v>
      </c>
      <c r="AR89" s="168" t="s">
        <v>47</v>
      </c>
      <c r="AS89" s="169">
        <v>10</v>
      </c>
      <c r="AT89" s="167">
        <v>3</v>
      </c>
      <c r="AU89" s="168" t="s">
        <v>47</v>
      </c>
      <c r="AV89" s="171">
        <v>8</v>
      </c>
      <c r="AW89" s="167">
        <v>4</v>
      </c>
      <c r="AX89" s="168" t="s">
        <v>47</v>
      </c>
      <c r="AY89" s="171">
        <v>7</v>
      </c>
      <c r="AZ89" s="167">
        <v>3</v>
      </c>
      <c r="BA89" s="168" t="s">
        <v>47</v>
      </c>
      <c r="BB89" s="169">
        <v>1</v>
      </c>
      <c r="BC89" s="168">
        <v>5</v>
      </c>
      <c r="BD89" s="168" t="s">
        <v>47</v>
      </c>
      <c r="BE89" s="172">
        <v>3</v>
      </c>
      <c r="BF89" s="173">
        <v>6</v>
      </c>
      <c r="BG89" s="168" t="s">
        <v>47</v>
      </c>
      <c r="BH89" s="169">
        <v>5</v>
      </c>
      <c r="BI89" s="105"/>
      <c r="BJ89" s="106"/>
      <c r="BK89" s="107"/>
      <c r="BL89" s="105"/>
      <c r="BM89" s="106"/>
      <c r="BN89" s="107"/>
      <c r="BO89" s="105"/>
      <c r="BP89" s="106"/>
      <c r="BQ89" s="107"/>
    </row>
    <row r="90" spans="3:69" s="166" customFormat="1" ht="20.25" customHeight="1" thickTop="1">
      <c r="C90" s="221"/>
      <c r="D90" s="174"/>
      <c r="E90" s="175" t="s">
        <v>68</v>
      </c>
      <c r="F90" s="176"/>
      <c r="G90" s="174"/>
      <c r="H90" s="175" t="s">
        <v>68</v>
      </c>
      <c r="I90" s="176"/>
      <c r="J90" s="174"/>
      <c r="K90" s="175" t="s">
        <v>68</v>
      </c>
      <c r="L90" s="176"/>
      <c r="M90" s="174"/>
      <c r="N90" s="175" t="s">
        <v>68</v>
      </c>
      <c r="O90" s="176"/>
      <c r="P90" s="174"/>
      <c r="Q90" s="175" t="s">
        <v>68</v>
      </c>
      <c r="R90" s="176"/>
      <c r="S90" s="174"/>
      <c r="T90" s="175" t="s">
        <v>68</v>
      </c>
      <c r="U90" s="176"/>
      <c r="V90" s="174"/>
      <c r="W90" s="175" t="s">
        <v>68</v>
      </c>
      <c r="X90" s="176"/>
      <c r="Y90" s="174"/>
      <c r="Z90" s="175" t="s">
        <v>68</v>
      </c>
      <c r="AA90" s="176"/>
      <c r="AB90" s="174"/>
      <c r="AC90" s="175" t="s">
        <v>68</v>
      </c>
      <c r="AD90" s="176"/>
      <c r="AE90" s="174"/>
      <c r="AF90" s="175" t="s">
        <v>68</v>
      </c>
      <c r="AG90" s="176"/>
      <c r="AH90" s="174"/>
      <c r="AI90" s="175" t="s">
        <v>68</v>
      </c>
      <c r="AJ90" s="176"/>
      <c r="AK90" s="174"/>
      <c r="AL90" s="175" t="s">
        <v>68</v>
      </c>
      <c r="AM90" s="176"/>
      <c r="AN90" s="174"/>
      <c r="AO90" s="175" t="s">
        <v>68</v>
      </c>
      <c r="AP90" s="176"/>
      <c r="AQ90" s="174"/>
      <c r="AR90" s="175" t="s">
        <v>68</v>
      </c>
      <c r="AS90" s="176"/>
      <c r="AT90" s="174"/>
      <c r="AU90" s="175" t="s">
        <v>68</v>
      </c>
      <c r="AV90" s="176"/>
      <c r="AW90" s="174"/>
      <c r="AX90" s="175" t="s">
        <v>68</v>
      </c>
      <c r="AY90" s="176"/>
      <c r="AZ90" s="174"/>
      <c r="BA90" s="175" t="s">
        <v>68</v>
      </c>
      <c r="BB90" s="176"/>
      <c r="BC90" s="175"/>
      <c r="BD90" s="175" t="s">
        <v>68</v>
      </c>
      <c r="BE90" s="177"/>
      <c r="BF90" s="178"/>
      <c r="BG90" s="175" t="s">
        <v>68</v>
      </c>
      <c r="BH90" s="176"/>
      <c r="BI90" s="109"/>
      <c r="BJ90" s="110"/>
      <c r="BK90" s="111"/>
      <c r="BL90" s="109"/>
      <c r="BM90" s="110"/>
      <c r="BN90" s="111"/>
      <c r="BO90" s="109"/>
      <c r="BP90" s="110"/>
      <c r="BQ90" s="111"/>
    </row>
    <row r="91" spans="3:69" s="166" customFormat="1" ht="20.25" customHeight="1" thickBot="1">
      <c r="C91" s="220">
        <v>2</v>
      </c>
      <c r="D91" s="167">
        <v>1</v>
      </c>
      <c r="E91" s="168" t="s">
        <v>47</v>
      </c>
      <c r="F91" s="169">
        <v>5</v>
      </c>
      <c r="G91" s="167">
        <v>1</v>
      </c>
      <c r="H91" s="168" t="s">
        <v>47</v>
      </c>
      <c r="I91" s="169">
        <v>9</v>
      </c>
      <c r="J91" s="167">
        <v>9</v>
      </c>
      <c r="K91" s="168" t="s">
        <v>47</v>
      </c>
      <c r="L91" s="169">
        <v>4</v>
      </c>
      <c r="M91" s="167">
        <v>1</v>
      </c>
      <c r="N91" s="168" t="s">
        <v>47</v>
      </c>
      <c r="O91" s="169">
        <v>8</v>
      </c>
      <c r="P91" s="170">
        <v>4</v>
      </c>
      <c r="Q91" s="168" t="s">
        <v>47</v>
      </c>
      <c r="R91" s="171">
        <v>1</v>
      </c>
      <c r="S91" s="167">
        <v>2</v>
      </c>
      <c r="T91" s="168" t="s">
        <v>47</v>
      </c>
      <c r="U91" s="169">
        <v>10</v>
      </c>
      <c r="V91" s="167">
        <v>10</v>
      </c>
      <c r="W91" s="168" t="s">
        <v>47</v>
      </c>
      <c r="X91" s="169">
        <v>7</v>
      </c>
      <c r="Y91" s="167">
        <v>9</v>
      </c>
      <c r="Z91" s="168" t="s">
        <v>47</v>
      </c>
      <c r="AA91" s="169">
        <v>6</v>
      </c>
      <c r="AB91" s="167">
        <v>2</v>
      </c>
      <c r="AC91" s="168" t="s">
        <v>47</v>
      </c>
      <c r="AD91" s="169">
        <v>6</v>
      </c>
      <c r="AE91" s="170">
        <v>6</v>
      </c>
      <c r="AF91" s="168" t="s">
        <v>47</v>
      </c>
      <c r="AG91" s="169">
        <v>10</v>
      </c>
      <c r="AH91" s="167">
        <v>8</v>
      </c>
      <c r="AI91" s="168" t="s">
        <v>47</v>
      </c>
      <c r="AJ91" s="169">
        <v>2</v>
      </c>
      <c r="AK91" s="167">
        <v>8</v>
      </c>
      <c r="AL91" s="168" t="s">
        <v>47</v>
      </c>
      <c r="AM91" s="169">
        <v>6</v>
      </c>
      <c r="AN91" s="167">
        <v>10</v>
      </c>
      <c r="AO91" s="168" t="s">
        <v>47</v>
      </c>
      <c r="AP91" s="169">
        <v>8</v>
      </c>
      <c r="AQ91" s="167">
        <v>8</v>
      </c>
      <c r="AR91" s="168" t="s">
        <v>47</v>
      </c>
      <c r="AS91" s="169">
        <v>7</v>
      </c>
      <c r="AT91" s="167">
        <v>10</v>
      </c>
      <c r="AU91" s="168" t="s">
        <v>47</v>
      </c>
      <c r="AV91" s="169">
        <v>4</v>
      </c>
      <c r="AW91" s="167">
        <v>5</v>
      </c>
      <c r="AX91" s="168" t="s">
        <v>47</v>
      </c>
      <c r="AY91" s="171">
        <v>10</v>
      </c>
      <c r="AZ91" s="167">
        <v>5</v>
      </c>
      <c r="BA91" s="168" t="s">
        <v>47</v>
      </c>
      <c r="BB91" s="169">
        <v>2</v>
      </c>
      <c r="BC91" s="168">
        <v>1</v>
      </c>
      <c r="BD91" s="168" t="s">
        <v>47</v>
      </c>
      <c r="BE91" s="172">
        <v>6</v>
      </c>
      <c r="BF91" s="173">
        <v>4</v>
      </c>
      <c r="BG91" s="168" t="s">
        <v>47</v>
      </c>
      <c r="BH91" s="169">
        <v>3</v>
      </c>
      <c r="BI91" s="105"/>
      <c r="BJ91" s="106"/>
      <c r="BK91" s="107"/>
      <c r="BL91" s="105"/>
      <c r="BM91" s="106"/>
      <c r="BN91" s="107"/>
      <c r="BO91" s="105"/>
      <c r="BP91" s="106"/>
      <c r="BQ91" s="107"/>
    </row>
    <row r="92" spans="3:69" s="166" customFormat="1" ht="20.25" customHeight="1" thickTop="1">
      <c r="C92" s="221"/>
      <c r="D92" s="174"/>
      <c r="E92" s="175" t="s">
        <v>68</v>
      </c>
      <c r="F92" s="176"/>
      <c r="G92" s="174"/>
      <c r="H92" s="175" t="s">
        <v>68</v>
      </c>
      <c r="I92" s="176"/>
      <c r="J92" s="174"/>
      <c r="K92" s="175" t="s">
        <v>68</v>
      </c>
      <c r="L92" s="176"/>
      <c r="M92" s="174"/>
      <c r="N92" s="175" t="s">
        <v>68</v>
      </c>
      <c r="O92" s="176"/>
      <c r="P92" s="174"/>
      <c r="Q92" s="175" t="s">
        <v>68</v>
      </c>
      <c r="R92" s="176"/>
      <c r="S92" s="174"/>
      <c r="T92" s="175" t="s">
        <v>68</v>
      </c>
      <c r="U92" s="176"/>
      <c r="V92" s="174"/>
      <c r="W92" s="175" t="s">
        <v>68</v>
      </c>
      <c r="X92" s="176"/>
      <c r="Y92" s="174"/>
      <c r="Z92" s="175" t="s">
        <v>68</v>
      </c>
      <c r="AA92" s="176"/>
      <c r="AB92" s="174"/>
      <c r="AC92" s="175" t="s">
        <v>68</v>
      </c>
      <c r="AD92" s="176"/>
      <c r="AE92" s="174"/>
      <c r="AF92" s="175" t="s">
        <v>68</v>
      </c>
      <c r="AG92" s="176"/>
      <c r="AH92" s="174"/>
      <c r="AI92" s="175" t="s">
        <v>68</v>
      </c>
      <c r="AJ92" s="176"/>
      <c r="AK92" s="174"/>
      <c r="AL92" s="175" t="s">
        <v>68</v>
      </c>
      <c r="AM92" s="176"/>
      <c r="AN92" s="174"/>
      <c r="AO92" s="175" t="s">
        <v>68</v>
      </c>
      <c r="AP92" s="176"/>
      <c r="AQ92" s="174"/>
      <c r="AR92" s="175" t="s">
        <v>68</v>
      </c>
      <c r="AS92" s="176"/>
      <c r="AT92" s="174"/>
      <c r="AU92" s="175" t="s">
        <v>68</v>
      </c>
      <c r="AV92" s="176"/>
      <c r="AW92" s="174"/>
      <c r="AX92" s="175" t="s">
        <v>68</v>
      </c>
      <c r="AY92" s="176"/>
      <c r="AZ92" s="174"/>
      <c r="BA92" s="175" t="s">
        <v>68</v>
      </c>
      <c r="BB92" s="176"/>
      <c r="BC92" s="175"/>
      <c r="BD92" s="175" t="s">
        <v>68</v>
      </c>
      <c r="BE92" s="177"/>
      <c r="BF92" s="178"/>
      <c r="BG92" s="175" t="s">
        <v>68</v>
      </c>
      <c r="BH92" s="176"/>
      <c r="BI92" s="109"/>
      <c r="BJ92" s="110"/>
      <c r="BK92" s="111"/>
      <c r="BL92" s="109"/>
      <c r="BM92" s="110"/>
      <c r="BN92" s="111"/>
      <c r="BO92" s="109"/>
      <c r="BP92" s="110"/>
      <c r="BQ92" s="111"/>
    </row>
    <row r="93" spans="3:69" s="166" customFormat="1" ht="20.25" customHeight="1" thickBot="1">
      <c r="C93" s="220">
        <v>3</v>
      </c>
      <c r="D93" s="167">
        <v>4</v>
      </c>
      <c r="E93" s="168" t="s">
        <v>47</v>
      </c>
      <c r="F93" s="169">
        <v>11</v>
      </c>
      <c r="G93" s="167">
        <v>5</v>
      </c>
      <c r="H93" s="168" t="s">
        <v>47</v>
      </c>
      <c r="I93" s="169">
        <v>11</v>
      </c>
      <c r="J93" s="167">
        <v>11</v>
      </c>
      <c r="K93" s="168" t="s">
        <v>47</v>
      </c>
      <c r="L93" s="169">
        <v>1</v>
      </c>
      <c r="M93" s="167">
        <v>5</v>
      </c>
      <c r="N93" s="168" t="s">
        <v>47</v>
      </c>
      <c r="O93" s="169">
        <v>4</v>
      </c>
      <c r="P93" s="167">
        <v>11</v>
      </c>
      <c r="Q93" s="168" t="s">
        <v>47</v>
      </c>
      <c r="R93" s="171">
        <v>8</v>
      </c>
      <c r="S93" s="167">
        <v>7</v>
      </c>
      <c r="T93" s="168" t="s">
        <v>47</v>
      </c>
      <c r="U93" s="169">
        <v>6</v>
      </c>
      <c r="V93" s="167">
        <v>6</v>
      </c>
      <c r="W93" s="168" t="s">
        <v>47</v>
      </c>
      <c r="X93" s="169">
        <v>3</v>
      </c>
      <c r="Y93" s="167">
        <v>7</v>
      </c>
      <c r="Z93" s="168" t="s">
        <v>47</v>
      </c>
      <c r="AA93" s="169">
        <v>2</v>
      </c>
      <c r="AB93" s="167">
        <v>7</v>
      </c>
      <c r="AC93" s="168" t="s">
        <v>47</v>
      </c>
      <c r="AD93" s="169">
        <v>3</v>
      </c>
      <c r="AE93" s="167">
        <v>3</v>
      </c>
      <c r="AF93" s="168" t="s">
        <v>47</v>
      </c>
      <c r="AG93" s="169">
        <v>2</v>
      </c>
      <c r="AH93" s="170">
        <v>3</v>
      </c>
      <c r="AI93" s="168" t="s">
        <v>47</v>
      </c>
      <c r="AJ93" s="169">
        <v>9</v>
      </c>
      <c r="AK93" s="179">
        <v>11</v>
      </c>
      <c r="AL93" s="180" t="s">
        <v>47</v>
      </c>
      <c r="AM93" s="181">
        <v>7</v>
      </c>
      <c r="AN93" s="167">
        <v>7</v>
      </c>
      <c r="AO93" s="168" t="s">
        <v>47</v>
      </c>
      <c r="AP93" s="169">
        <v>1</v>
      </c>
      <c r="AQ93" s="182" t="s">
        <v>68</v>
      </c>
      <c r="AR93" s="183" t="s">
        <v>68</v>
      </c>
      <c r="AS93" s="184" t="s">
        <v>68</v>
      </c>
      <c r="AT93" s="167">
        <v>7</v>
      </c>
      <c r="AU93" s="168" t="s">
        <v>47</v>
      </c>
      <c r="AV93" s="169">
        <v>5</v>
      </c>
      <c r="AW93" s="167" t="s">
        <v>68</v>
      </c>
      <c r="AX93" s="168" t="s">
        <v>68</v>
      </c>
      <c r="AY93" s="169" t="s">
        <v>68</v>
      </c>
      <c r="AZ93" s="167">
        <v>6</v>
      </c>
      <c r="BA93" s="168" t="s">
        <v>47</v>
      </c>
      <c r="BB93" s="169">
        <v>4</v>
      </c>
      <c r="BC93" s="168">
        <v>4</v>
      </c>
      <c r="BD93" s="168" t="s">
        <v>47</v>
      </c>
      <c r="BE93" s="172">
        <v>2</v>
      </c>
      <c r="BF93" s="173">
        <v>2</v>
      </c>
      <c r="BG93" s="168" t="s">
        <v>47</v>
      </c>
      <c r="BH93" s="169">
        <v>1</v>
      </c>
      <c r="BI93" s="112"/>
      <c r="BJ93" s="113"/>
      <c r="BK93" s="114"/>
      <c r="BL93" s="112"/>
      <c r="BM93" s="113"/>
      <c r="BN93" s="114"/>
      <c r="BO93" s="112"/>
      <c r="BP93" s="113"/>
      <c r="BQ93" s="114"/>
    </row>
    <row r="94" spans="3:69" s="166" customFormat="1" ht="20.25" customHeight="1" thickTop="1">
      <c r="C94" s="222"/>
      <c r="D94" s="174"/>
      <c r="E94" s="175"/>
      <c r="F94" s="176"/>
      <c r="G94" s="174"/>
      <c r="H94" s="175"/>
      <c r="I94" s="176"/>
      <c r="J94" s="174"/>
      <c r="K94" s="175"/>
      <c r="L94" s="176"/>
      <c r="M94" s="174"/>
      <c r="N94" s="175"/>
      <c r="O94" s="176"/>
      <c r="P94" s="174"/>
      <c r="Q94" s="175"/>
      <c r="R94" s="176"/>
      <c r="S94" s="174"/>
      <c r="T94" s="175"/>
      <c r="U94" s="176"/>
      <c r="V94" s="174"/>
      <c r="W94" s="175"/>
      <c r="X94" s="176"/>
      <c r="Y94" s="174"/>
      <c r="Z94" s="175"/>
      <c r="AA94" s="176"/>
      <c r="AB94" s="174"/>
      <c r="AC94" s="175"/>
      <c r="AD94" s="176"/>
      <c r="AE94" s="174"/>
      <c r="AF94" s="175"/>
      <c r="AG94" s="176"/>
      <c r="AH94" s="174"/>
      <c r="AI94" s="175" t="s">
        <v>68</v>
      </c>
      <c r="AJ94" s="176"/>
      <c r="AK94" s="185"/>
      <c r="AL94" s="186" t="s">
        <v>68</v>
      </c>
      <c r="AM94" s="187"/>
      <c r="AN94" s="174"/>
      <c r="AO94" s="175" t="s">
        <v>68</v>
      </c>
      <c r="AP94" s="176"/>
      <c r="AQ94" s="188"/>
      <c r="AR94" s="189" t="s">
        <v>68</v>
      </c>
      <c r="AS94" s="190"/>
      <c r="AT94" s="174"/>
      <c r="AU94" s="175" t="s">
        <v>68</v>
      </c>
      <c r="AV94" s="176"/>
      <c r="AW94" s="174"/>
      <c r="AX94" s="175" t="s">
        <v>68</v>
      </c>
      <c r="AY94" s="176"/>
      <c r="AZ94" s="174"/>
      <c r="BA94" s="175" t="s">
        <v>68</v>
      </c>
      <c r="BB94" s="176"/>
      <c r="BC94" s="175"/>
      <c r="BD94" s="175" t="s">
        <v>68</v>
      </c>
      <c r="BE94" s="177"/>
      <c r="BF94" s="178"/>
      <c r="BG94" s="175" t="s">
        <v>68</v>
      </c>
      <c r="BH94" s="176"/>
      <c r="BI94" s="109"/>
      <c r="BJ94" s="110"/>
      <c r="BK94" s="111"/>
      <c r="BL94" s="109"/>
      <c r="BM94" s="110"/>
      <c r="BN94" s="111"/>
      <c r="BO94" s="109"/>
      <c r="BP94" s="110"/>
      <c r="BQ94" s="111"/>
    </row>
    <row r="95" spans="2:69" ht="22.5" customHeight="1">
      <c r="B95" s="7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</row>
    <row r="96" spans="2:69" ht="22.5" customHeight="1">
      <c r="B96" s="135" t="s">
        <v>72</v>
      </c>
      <c r="D96" s="91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</row>
    <row r="97" spans="3:69" ht="20.25" customHeight="1">
      <c r="C97" s="219"/>
      <c r="D97" s="118" t="s">
        <v>26</v>
      </c>
      <c r="E97" s="119">
        <v>1</v>
      </c>
      <c r="F97" s="120" t="s">
        <v>27</v>
      </c>
      <c r="G97" s="118" t="s">
        <v>26</v>
      </c>
      <c r="H97" s="119">
        <f>E97+1</f>
        <v>2</v>
      </c>
      <c r="I97" s="120" t="s">
        <v>27</v>
      </c>
      <c r="J97" s="118" t="s">
        <v>26</v>
      </c>
      <c r="K97" s="119">
        <f>H97+1</f>
        <v>3</v>
      </c>
      <c r="L97" s="120" t="s">
        <v>27</v>
      </c>
      <c r="M97" s="118" t="s">
        <v>26</v>
      </c>
      <c r="N97" s="119">
        <f>K97+1</f>
        <v>4</v>
      </c>
      <c r="O97" s="120" t="s">
        <v>27</v>
      </c>
      <c r="P97" s="118" t="s">
        <v>26</v>
      </c>
      <c r="Q97" s="119">
        <f>N97+1</f>
        <v>5</v>
      </c>
      <c r="R97" s="121" t="s">
        <v>27</v>
      </c>
      <c r="S97" s="118" t="s">
        <v>26</v>
      </c>
      <c r="T97" s="119">
        <f>Q97+1</f>
        <v>6</v>
      </c>
      <c r="U97" s="120" t="s">
        <v>27</v>
      </c>
      <c r="V97" s="118" t="s">
        <v>26</v>
      </c>
      <c r="W97" s="119">
        <f>T97+1</f>
        <v>7</v>
      </c>
      <c r="X97" s="120" t="s">
        <v>27</v>
      </c>
      <c r="Y97" s="118" t="s">
        <v>26</v>
      </c>
      <c r="Z97" s="119">
        <f>W97+1</f>
        <v>8</v>
      </c>
      <c r="AA97" s="120" t="s">
        <v>27</v>
      </c>
      <c r="AB97" s="118" t="s">
        <v>26</v>
      </c>
      <c r="AC97" s="119">
        <f>Z97+1</f>
        <v>9</v>
      </c>
      <c r="AD97" s="120" t="s">
        <v>27</v>
      </c>
      <c r="AE97" s="118" t="s">
        <v>26</v>
      </c>
      <c r="AF97" s="119">
        <f>AC97+1</f>
        <v>10</v>
      </c>
      <c r="AG97" s="120" t="s">
        <v>27</v>
      </c>
      <c r="AH97" s="118" t="s">
        <v>26</v>
      </c>
      <c r="AI97" s="119">
        <f>AF97+1</f>
        <v>11</v>
      </c>
      <c r="AJ97" s="120" t="s">
        <v>27</v>
      </c>
      <c r="AK97" s="118" t="s">
        <v>26</v>
      </c>
      <c r="AL97" s="119">
        <f>AI97+1</f>
        <v>12</v>
      </c>
      <c r="AM97" s="120" t="s">
        <v>27</v>
      </c>
      <c r="AN97" s="118" t="s">
        <v>26</v>
      </c>
      <c r="AO97" s="119">
        <f>AL97+1</f>
        <v>13</v>
      </c>
      <c r="AP97" s="120" t="s">
        <v>27</v>
      </c>
      <c r="AQ97" s="118" t="s">
        <v>26</v>
      </c>
      <c r="AR97" s="119">
        <f>AO97+1</f>
        <v>14</v>
      </c>
      <c r="AS97" s="120" t="s">
        <v>27</v>
      </c>
      <c r="AT97" s="118" t="s">
        <v>26</v>
      </c>
      <c r="AU97" s="119">
        <f>AR97+1</f>
        <v>15</v>
      </c>
      <c r="AV97" s="120" t="s">
        <v>27</v>
      </c>
      <c r="AW97" s="118" t="s">
        <v>26</v>
      </c>
      <c r="AX97" s="119">
        <f>AU97+1</f>
        <v>16</v>
      </c>
      <c r="AY97" s="120" t="s">
        <v>27</v>
      </c>
      <c r="AZ97" s="118" t="s">
        <v>26</v>
      </c>
      <c r="BA97" s="119">
        <f>AX97+1</f>
        <v>17</v>
      </c>
      <c r="BB97" s="120" t="s">
        <v>27</v>
      </c>
      <c r="BC97" s="118" t="s">
        <v>26</v>
      </c>
      <c r="BD97" s="119">
        <f>BA97+1</f>
        <v>18</v>
      </c>
      <c r="BE97" s="120" t="s">
        <v>27</v>
      </c>
      <c r="BF97" s="118" t="s">
        <v>26</v>
      </c>
      <c r="BG97" s="119">
        <f>BD97+1</f>
        <v>19</v>
      </c>
      <c r="BH97" s="120" t="s">
        <v>27</v>
      </c>
      <c r="BI97" s="118" t="s">
        <v>26</v>
      </c>
      <c r="BJ97" s="119">
        <f>BG97+1</f>
        <v>20</v>
      </c>
      <c r="BK97" s="120" t="s">
        <v>27</v>
      </c>
      <c r="BL97" s="118" t="s">
        <v>26</v>
      </c>
      <c r="BM97" s="119">
        <f>BJ97+1</f>
        <v>21</v>
      </c>
      <c r="BN97" s="120" t="s">
        <v>27</v>
      </c>
      <c r="BO97" s="118" t="s">
        <v>26</v>
      </c>
      <c r="BP97" s="119">
        <f>BM97+1</f>
        <v>22</v>
      </c>
      <c r="BQ97" s="120" t="s">
        <v>27</v>
      </c>
    </row>
    <row r="98" spans="3:69" s="91" customFormat="1" ht="20.25" customHeight="1" thickBot="1">
      <c r="C98" s="220">
        <v>1</v>
      </c>
      <c r="D98" s="84">
        <v>9</v>
      </c>
      <c r="E98" s="85" t="s">
        <v>69</v>
      </c>
      <c r="F98" s="86">
        <v>4</v>
      </c>
      <c r="G98" s="84">
        <v>8</v>
      </c>
      <c r="H98" s="85" t="s">
        <v>69</v>
      </c>
      <c r="I98" s="86">
        <v>4</v>
      </c>
      <c r="J98" s="191">
        <v>10</v>
      </c>
      <c r="K98" s="85" t="s">
        <v>69</v>
      </c>
      <c r="L98" s="192">
        <v>4</v>
      </c>
      <c r="M98" s="191">
        <v>8</v>
      </c>
      <c r="N98" s="85" t="s">
        <v>69</v>
      </c>
      <c r="O98" s="86">
        <v>5</v>
      </c>
      <c r="P98" s="191">
        <v>6</v>
      </c>
      <c r="Q98" s="85" t="s">
        <v>69</v>
      </c>
      <c r="R98" s="86">
        <v>3</v>
      </c>
      <c r="S98" s="84">
        <v>5</v>
      </c>
      <c r="T98" s="85" t="s">
        <v>69</v>
      </c>
      <c r="U98" s="192">
        <v>2</v>
      </c>
      <c r="V98" s="84">
        <v>5</v>
      </c>
      <c r="W98" s="85" t="s">
        <v>69</v>
      </c>
      <c r="X98" s="192">
        <v>9</v>
      </c>
      <c r="Y98" s="84">
        <v>3</v>
      </c>
      <c r="Z98" s="85" t="s">
        <v>69</v>
      </c>
      <c r="AA98" s="192">
        <v>5</v>
      </c>
      <c r="AB98" s="84">
        <v>7</v>
      </c>
      <c r="AC98" s="85" t="s">
        <v>69</v>
      </c>
      <c r="AD98" s="192">
        <v>2</v>
      </c>
      <c r="AE98" s="84">
        <v>10</v>
      </c>
      <c r="AF98" s="85" t="s">
        <v>69</v>
      </c>
      <c r="AG98" s="192">
        <v>5</v>
      </c>
      <c r="AH98" s="84">
        <v>9</v>
      </c>
      <c r="AI98" s="85" t="s">
        <v>69</v>
      </c>
      <c r="AJ98" s="192">
        <v>6</v>
      </c>
      <c r="AK98" s="191">
        <v>8</v>
      </c>
      <c r="AL98" s="85" t="s">
        <v>69</v>
      </c>
      <c r="AM98" s="192">
        <v>7</v>
      </c>
      <c r="AN98" s="84">
        <v>5</v>
      </c>
      <c r="AO98" s="85" t="s">
        <v>69</v>
      </c>
      <c r="AP98" s="86">
        <v>4</v>
      </c>
      <c r="AQ98" s="84">
        <v>4</v>
      </c>
      <c r="AR98" s="85" t="s">
        <v>69</v>
      </c>
      <c r="AS98" s="86">
        <v>6</v>
      </c>
      <c r="AT98" s="84">
        <v>6</v>
      </c>
      <c r="AU98" s="85" t="s">
        <v>69</v>
      </c>
      <c r="AV98" s="86">
        <v>5</v>
      </c>
      <c r="AW98" s="105"/>
      <c r="AX98" s="106"/>
      <c r="AY98" s="107"/>
      <c r="AZ98" s="105"/>
      <c r="BA98" s="106"/>
      <c r="BB98" s="107"/>
      <c r="BC98" s="105"/>
      <c r="BD98" s="106"/>
      <c r="BE98" s="107"/>
      <c r="BF98" s="105"/>
      <c r="BG98" s="106"/>
      <c r="BH98" s="107"/>
      <c r="BI98" s="105"/>
      <c r="BJ98" s="106"/>
      <c r="BK98" s="107"/>
      <c r="BL98" s="105"/>
      <c r="BM98" s="106"/>
      <c r="BN98" s="107"/>
      <c r="BO98" s="105"/>
      <c r="BP98" s="106"/>
      <c r="BQ98" s="107"/>
    </row>
    <row r="99" spans="3:69" s="91" customFormat="1" ht="20.25" customHeight="1" thickTop="1">
      <c r="C99" s="221"/>
      <c r="D99" s="193"/>
      <c r="E99" s="194"/>
      <c r="F99" s="195"/>
      <c r="G99" s="193"/>
      <c r="H99" s="194"/>
      <c r="I99" s="89"/>
      <c r="J99" s="193"/>
      <c r="K99" s="194"/>
      <c r="L99" s="89"/>
      <c r="M99" s="193"/>
      <c r="N99" s="194"/>
      <c r="O99" s="89"/>
      <c r="P99" s="193"/>
      <c r="Q99" s="194"/>
      <c r="R99" s="89"/>
      <c r="S99" s="193"/>
      <c r="T99" s="194"/>
      <c r="U99" s="89"/>
      <c r="V99" s="193"/>
      <c r="W99" s="194"/>
      <c r="X99" s="89"/>
      <c r="Y99" s="193"/>
      <c r="Z99" s="194"/>
      <c r="AA99" s="89"/>
      <c r="AB99" s="193"/>
      <c r="AC99" s="194"/>
      <c r="AD99" s="89"/>
      <c r="AE99" s="193"/>
      <c r="AF99" s="194"/>
      <c r="AG99" s="89"/>
      <c r="AH99" s="193"/>
      <c r="AI99" s="194"/>
      <c r="AJ99" s="89"/>
      <c r="AK99" s="193"/>
      <c r="AL99" s="194"/>
      <c r="AM99" s="89"/>
      <c r="AN99" s="193"/>
      <c r="AO99" s="194"/>
      <c r="AP99" s="89"/>
      <c r="AQ99" s="193"/>
      <c r="AR99" s="194"/>
      <c r="AS99" s="89"/>
      <c r="AT99" s="193"/>
      <c r="AU99" s="194"/>
      <c r="AV99" s="89"/>
      <c r="AW99" s="109"/>
      <c r="AX99" s="110"/>
      <c r="AY99" s="111"/>
      <c r="AZ99" s="109"/>
      <c r="BA99" s="110"/>
      <c r="BB99" s="111"/>
      <c r="BC99" s="109"/>
      <c r="BD99" s="110"/>
      <c r="BE99" s="111"/>
      <c r="BF99" s="109"/>
      <c r="BG99" s="110"/>
      <c r="BH99" s="111"/>
      <c r="BI99" s="109"/>
      <c r="BJ99" s="110"/>
      <c r="BK99" s="111"/>
      <c r="BL99" s="109"/>
      <c r="BM99" s="110"/>
      <c r="BN99" s="111"/>
      <c r="BO99" s="109"/>
      <c r="BP99" s="110"/>
      <c r="BQ99" s="111"/>
    </row>
    <row r="100" spans="3:69" s="91" customFormat="1" ht="20.25" customHeight="1" thickBot="1">
      <c r="C100" s="220">
        <v>2</v>
      </c>
      <c r="D100" s="84">
        <v>2</v>
      </c>
      <c r="E100" s="85" t="s">
        <v>69</v>
      </c>
      <c r="F100" s="86">
        <v>8</v>
      </c>
      <c r="G100" s="84">
        <v>1</v>
      </c>
      <c r="H100" s="85" t="s">
        <v>69</v>
      </c>
      <c r="I100" s="86">
        <v>9</v>
      </c>
      <c r="J100" s="191">
        <v>2</v>
      </c>
      <c r="K100" s="196" t="s">
        <v>69</v>
      </c>
      <c r="L100" s="192">
        <v>9</v>
      </c>
      <c r="M100" s="84">
        <v>7</v>
      </c>
      <c r="N100" s="85" t="s">
        <v>69</v>
      </c>
      <c r="O100" s="86">
        <v>3</v>
      </c>
      <c r="P100" s="191">
        <v>4</v>
      </c>
      <c r="Q100" s="196" t="s">
        <v>69</v>
      </c>
      <c r="R100" s="192">
        <v>1</v>
      </c>
      <c r="S100" s="84">
        <v>9</v>
      </c>
      <c r="T100" s="85" t="s">
        <v>69</v>
      </c>
      <c r="U100" s="86">
        <v>7</v>
      </c>
      <c r="V100" s="191">
        <v>10</v>
      </c>
      <c r="W100" s="196" t="s">
        <v>69</v>
      </c>
      <c r="X100" s="88">
        <v>7</v>
      </c>
      <c r="Y100" s="191">
        <v>1</v>
      </c>
      <c r="Z100" s="85" t="s">
        <v>69</v>
      </c>
      <c r="AA100" s="86">
        <v>7</v>
      </c>
      <c r="AB100" s="84">
        <v>9</v>
      </c>
      <c r="AC100" s="85" t="s">
        <v>69</v>
      </c>
      <c r="AD100" s="192">
        <v>3</v>
      </c>
      <c r="AE100" s="84">
        <v>9</v>
      </c>
      <c r="AF100" s="85" t="s">
        <v>69</v>
      </c>
      <c r="AG100" s="86">
        <v>8</v>
      </c>
      <c r="AH100" s="84">
        <v>10</v>
      </c>
      <c r="AI100" s="85" t="s">
        <v>69</v>
      </c>
      <c r="AJ100" s="86">
        <v>8</v>
      </c>
      <c r="AK100" s="191">
        <v>10</v>
      </c>
      <c r="AL100" s="196" t="s">
        <v>69</v>
      </c>
      <c r="AM100" s="192">
        <v>9</v>
      </c>
      <c r="AN100" s="84">
        <v>6</v>
      </c>
      <c r="AO100" s="85" t="s">
        <v>69</v>
      </c>
      <c r="AP100" s="86">
        <v>2</v>
      </c>
      <c r="AQ100" s="84">
        <v>5</v>
      </c>
      <c r="AR100" s="85" t="s">
        <v>69</v>
      </c>
      <c r="AS100" s="86">
        <v>1</v>
      </c>
      <c r="AT100" s="84">
        <v>4</v>
      </c>
      <c r="AU100" s="85" t="s">
        <v>69</v>
      </c>
      <c r="AV100" s="86">
        <v>3</v>
      </c>
      <c r="AW100" s="105"/>
      <c r="AX100" s="106"/>
      <c r="AY100" s="107"/>
      <c r="AZ100" s="105"/>
      <c r="BA100" s="106"/>
      <c r="BB100" s="107"/>
      <c r="BC100" s="105"/>
      <c r="BD100" s="106"/>
      <c r="BE100" s="107"/>
      <c r="BF100" s="105"/>
      <c r="BG100" s="106"/>
      <c r="BH100" s="107"/>
      <c r="BI100" s="105"/>
      <c r="BJ100" s="106"/>
      <c r="BK100" s="107"/>
      <c r="BL100" s="105"/>
      <c r="BM100" s="106"/>
      <c r="BN100" s="107"/>
      <c r="BO100" s="105"/>
      <c r="BP100" s="106"/>
      <c r="BQ100" s="107"/>
    </row>
    <row r="101" spans="3:69" s="91" customFormat="1" ht="20.25" customHeight="1" thickTop="1">
      <c r="C101" s="221"/>
      <c r="D101" s="193"/>
      <c r="E101" s="194"/>
      <c r="F101" s="89"/>
      <c r="G101" s="193"/>
      <c r="H101" s="194"/>
      <c r="I101" s="89"/>
      <c r="J101" s="193"/>
      <c r="K101" s="194"/>
      <c r="L101" s="89"/>
      <c r="M101" s="193"/>
      <c r="N101" s="194"/>
      <c r="O101" s="89"/>
      <c r="P101" s="193"/>
      <c r="Q101" s="194"/>
      <c r="R101" s="89"/>
      <c r="S101" s="193"/>
      <c r="T101" s="194"/>
      <c r="U101" s="89"/>
      <c r="V101" s="193"/>
      <c r="W101" s="194"/>
      <c r="X101" s="89"/>
      <c r="Y101" s="193"/>
      <c r="Z101" s="194"/>
      <c r="AA101" s="89"/>
      <c r="AB101" s="193"/>
      <c r="AC101" s="194"/>
      <c r="AD101" s="89"/>
      <c r="AE101" s="193"/>
      <c r="AF101" s="194"/>
      <c r="AG101" s="89"/>
      <c r="AH101" s="193"/>
      <c r="AI101" s="194"/>
      <c r="AJ101" s="89"/>
      <c r="AK101" s="193"/>
      <c r="AL101" s="194"/>
      <c r="AM101" s="89"/>
      <c r="AN101" s="193"/>
      <c r="AO101" s="194"/>
      <c r="AP101" s="89"/>
      <c r="AQ101" s="193"/>
      <c r="AR101" s="194"/>
      <c r="AS101" s="89"/>
      <c r="AT101" s="193"/>
      <c r="AU101" s="194"/>
      <c r="AV101" s="89"/>
      <c r="AW101" s="109"/>
      <c r="AX101" s="110"/>
      <c r="AY101" s="111"/>
      <c r="AZ101" s="109"/>
      <c r="BA101" s="110"/>
      <c r="BB101" s="111"/>
      <c r="BC101" s="109"/>
      <c r="BD101" s="110"/>
      <c r="BE101" s="111"/>
      <c r="BF101" s="109"/>
      <c r="BG101" s="110"/>
      <c r="BH101" s="111"/>
      <c r="BI101" s="109"/>
      <c r="BJ101" s="110"/>
      <c r="BK101" s="111"/>
      <c r="BL101" s="109"/>
      <c r="BM101" s="110"/>
      <c r="BN101" s="111"/>
      <c r="BO101" s="109"/>
      <c r="BP101" s="110"/>
      <c r="BQ101" s="111"/>
    </row>
    <row r="102" spans="3:69" s="91" customFormat="1" ht="20.25" customHeight="1" thickBot="1">
      <c r="C102" s="220">
        <v>3</v>
      </c>
      <c r="D102" s="87">
        <v>1</v>
      </c>
      <c r="E102" s="196" t="s">
        <v>69</v>
      </c>
      <c r="F102" s="88">
        <v>10</v>
      </c>
      <c r="G102" s="87">
        <v>2</v>
      </c>
      <c r="H102" s="196" t="s">
        <v>69</v>
      </c>
      <c r="I102" s="88">
        <v>10</v>
      </c>
      <c r="J102" s="87">
        <v>1</v>
      </c>
      <c r="K102" s="196" t="s">
        <v>69</v>
      </c>
      <c r="L102" s="88">
        <v>8</v>
      </c>
      <c r="M102" s="84">
        <v>6</v>
      </c>
      <c r="N102" s="85" t="s">
        <v>69</v>
      </c>
      <c r="O102" s="86">
        <v>1</v>
      </c>
      <c r="P102" s="84">
        <v>7</v>
      </c>
      <c r="Q102" s="85" t="s">
        <v>69</v>
      </c>
      <c r="R102" s="86">
        <v>5</v>
      </c>
      <c r="S102" s="84">
        <v>3</v>
      </c>
      <c r="T102" s="85" t="s">
        <v>69</v>
      </c>
      <c r="U102" s="86">
        <v>10</v>
      </c>
      <c r="V102" s="87">
        <v>8</v>
      </c>
      <c r="W102" s="196" t="s">
        <v>69</v>
      </c>
      <c r="X102" s="88">
        <v>3</v>
      </c>
      <c r="Y102" s="191">
        <v>8</v>
      </c>
      <c r="Z102" s="196" t="s">
        <v>69</v>
      </c>
      <c r="AA102" s="88">
        <v>6</v>
      </c>
      <c r="AB102" s="84">
        <v>10</v>
      </c>
      <c r="AC102" s="85" t="s">
        <v>69</v>
      </c>
      <c r="AD102" s="86">
        <v>6</v>
      </c>
      <c r="AE102" s="87">
        <v>7</v>
      </c>
      <c r="AF102" s="196" t="s">
        <v>69</v>
      </c>
      <c r="AG102" s="88">
        <v>6</v>
      </c>
      <c r="AH102" s="84">
        <v>7</v>
      </c>
      <c r="AI102" s="85" t="s">
        <v>69</v>
      </c>
      <c r="AJ102" s="86">
        <v>4</v>
      </c>
      <c r="AK102" s="87">
        <v>4</v>
      </c>
      <c r="AL102" s="196" t="s">
        <v>69</v>
      </c>
      <c r="AM102" s="88">
        <v>2</v>
      </c>
      <c r="AN102" s="87">
        <v>3</v>
      </c>
      <c r="AO102" s="196" t="s">
        <v>69</v>
      </c>
      <c r="AP102" s="88">
        <v>1</v>
      </c>
      <c r="AQ102" s="87">
        <v>3</v>
      </c>
      <c r="AR102" s="196" t="s">
        <v>69</v>
      </c>
      <c r="AS102" s="88">
        <v>2</v>
      </c>
      <c r="AT102" s="87">
        <v>2</v>
      </c>
      <c r="AU102" s="196" t="s">
        <v>69</v>
      </c>
      <c r="AV102" s="88">
        <v>1</v>
      </c>
      <c r="AW102" s="112"/>
      <c r="AX102" s="113"/>
      <c r="AY102" s="114"/>
      <c r="AZ102" s="112"/>
      <c r="BA102" s="113"/>
      <c r="BB102" s="114"/>
      <c r="BC102" s="112"/>
      <c r="BD102" s="113"/>
      <c r="BE102" s="114"/>
      <c r="BF102" s="112"/>
      <c r="BG102" s="113"/>
      <c r="BH102" s="114"/>
      <c r="BI102" s="112"/>
      <c r="BJ102" s="113"/>
      <c r="BK102" s="114"/>
      <c r="BL102" s="112"/>
      <c r="BM102" s="113"/>
      <c r="BN102" s="114"/>
      <c r="BO102" s="112"/>
      <c r="BP102" s="113"/>
      <c r="BQ102" s="114"/>
    </row>
    <row r="103" spans="3:69" s="91" customFormat="1" ht="20.25" customHeight="1" thickTop="1">
      <c r="C103" s="222"/>
      <c r="D103" s="193"/>
      <c r="E103" s="194"/>
      <c r="F103" s="89"/>
      <c r="G103" s="193"/>
      <c r="H103" s="194"/>
      <c r="I103" s="89"/>
      <c r="J103" s="193"/>
      <c r="K103" s="194"/>
      <c r="L103" s="89"/>
      <c r="M103" s="193"/>
      <c r="N103" s="194"/>
      <c r="O103" s="89"/>
      <c r="P103" s="193"/>
      <c r="Q103" s="194"/>
      <c r="R103" s="89"/>
      <c r="S103" s="193"/>
      <c r="T103" s="194"/>
      <c r="U103" s="89"/>
      <c r="V103" s="193"/>
      <c r="W103" s="194"/>
      <c r="X103" s="89"/>
      <c r="Y103" s="193"/>
      <c r="Z103" s="194"/>
      <c r="AA103" s="89"/>
      <c r="AB103" s="193"/>
      <c r="AC103" s="194"/>
      <c r="AD103" s="89"/>
      <c r="AE103" s="193"/>
      <c r="AF103" s="194"/>
      <c r="AG103" s="89"/>
      <c r="AH103" s="193"/>
      <c r="AI103" s="194"/>
      <c r="AJ103" s="89"/>
      <c r="AK103" s="193"/>
      <c r="AL103" s="194"/>
      <c r="AM103" s="89"/>
      <c r="AN103" s="193"/>
      <c r="AO103" s="194"/>
      <c r="AP103" s="89"/>
      <c r="AQ103" s="193"/>
      <c r="AR103" s="194"/>
      <c r="AS103" s="89"/>
      <c r="AT103" s="193"/>
      <c r="AU103" s="194"/>
      <c r="AV103" s="89"/>
      <c r="AW103" s="109"/>
      <c r="AX103" s="110"/>
      <c r="AY103" s="111"/>
      <c r="AZ103" s="109"/>
      <c r="BA103" s="110"/>
      <c r="BB103" s="111"/>
      <c r="BC103" s="109"/>
      <c r="BD103" s="110"/>
      <c r="BE103" s="111"/>
      <c r="BF103" s="109"/>
      <c r="BG103" s="110"/>
      <c r="BH103" s="111"/>
      <c r="BI103" s="109"/>
      <c r="BJ103" s="110"/>
      <c r="BK103" s="111"/>
      <c r="BL103" s="109"/>
      <c r="BM103" s="110"/>
      <c r="BN103" s="111"/>
      <c r="BO103" s="109"/>
      <c r="BP103" s="110"/>
      <c r="BQ103" s="111"/>
    </row>
    <row r="104" spans="2:69" ht="22.5" customHeight="1">
      <c r="B104" s="7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</row>
    <row r="105" spans="2:69" ht="22.5" customHeight="1">
      <c r="B105" s="135" t="s">
        <v>73</v>
      </c>
      <c r="D105" s="91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</row>
    <row r="106" spans="3:69" ht="20.25" customHeight="1">
      <c r="C106" s="219"/>
      <c r="D106" s="118" t="s">
        <v>26</v>
      </c>
      <c r="E106" s="119">
        <v>1</v>
      </c>
      <c r="F106" s="120" t="s">
        <v>27</v>
      </c>
      <c r="G106" s="118" t="s">
        <v>26</v>
      </c>
      <c r="H106" s="119">
        <f>E106+1</f>
        <v>2</v>
      </c>
      <c r="I106" s="120" t="s">
        <v>27</v>
      </c>
      <c r="J106" s="118" t="s">
        <v>26</v>
      </c>
      <c r="K106" s="119">
        <f>H106+1</f>
        <v>3</v>
      </c>
      <c r="L106" s="120" t="s">
        <v>27</v>
      </c>
      <c r="M106" s="118" t="s">
        <v>26</v>
      </c>
      <c r="N106" s="119">
        <f>K106+1</f>
        <v>4</v>
      </c>
      <c r="O106" s="120" t="s">
        <v>27</v>
      </c>
      <c r="P106" s="118" t="s">
        <v>26</v>
      </c>
      <c r="Q106" s="119">
        <f>N106+1</f>
        <v>5</v>
      </c>
      <c r="R106" s="121" t="s">
        <v>27</v>
      </c>
      <c r="S106" s="118" t="s">
        <v>26</v>
      </c>
      <c r="T106" s="119">
        <f>Q106+1</f>
        <v>6</v>
      </c>
      <c r="U106" s="120" t="s">
        <v>27</v>
      </c>
      <c r="V106" s="118" t="s">
        <v>26</v>
      </c>
      <c r="W106" s="119">
        <f>T106+1</f>
        <v>7</v>
      </c>
      <c r="X106" s="120" t="s">
        <v>27</v>
      </c>
      <c r="Y106" s="118" t="s">
        <v>26</v>
      </c>
      <c r="Z106" s="119">
        <f>W106+1</f>
        <v>8</v>
      </c>
      <c r="AA106" s="120" t="s">
        <v>27</v>
      </c>
      <c r="AB106" s="118" t="s">
        <v>26</v>
      </c>
      <c r="AC106" s="119">
        <f>Z106+1</f>
        <v>9</v>
      </c>
      <c r="AD106" s="120" t="s">
        <v>27</v>
      </c>
      <c r="AE106" s="118" t="s">
        <v>26</v>
      </c>
      <c r="AF106" s="119">
        <f>AC106+1</f>
        <v>10</v>
      </c>
      <c r="AG106" s="120" t="s">
        <v>27</v>
      </c>
      <c r="AH106" s="118" t="s">
        <v>26</v>
      </c>
      <c r="AI106" s="119">
        <f>AF106+1</f>
        <v>11</v>
      </c>
      <c r="AJ106" s="120" t="s">
        <v>27</v>
      </c>
      <c r="AK106" s="118" t="s">
        <v>26</v>
      </c>
      <c r="AL106" s="119">
        <f>AI106+1</f>
        <v>12</v>
      </c>
      <c r="AM106" s="120" t="s">
        <v>27</v>
      </c>
      <c r="AN106" s="118" t="s">
        <v>26</v>
      </c>
      <c r="AO106" s="119">
        <f>AL106+1</f>
        <v>13</v>
      </c>
      <c r="AP106" s="120" t="s">
        <v>27</v>
      </c>
      <c r="AQ106" s="118" t="s">
        <v>26</v>
      </c>
      <c r="AR106" s="119">
        <f>AO106+1</f>
        <v>14</v>
      </c>
      <c r="AS106" s="120" t="s">
        <v>27</v>
      </c>
      <c r="AT106" s="118" t="s">
        <v>26</v>
      </c>
      <c r="AU106" s="119">
        <f>AR106+1</f>
        <v>15</v>
      </c>
      <c r="AV106" s="120" t="s">
        <v>27</v>
      </c>
      <c r="AW106" s="118" t="s">
        <v>26</v>
      </c>
      <c r="AX106" s="119">
        <f>AU106+1</f>
        <v>16</v>
      </c>
      <c r="AY106" s="120" t="s">
        <v>27</v>
      </c>
      <c r="AZ106" s="118" t="s">
        <v>26</v>
      </c>
      <c r="BA106" s="119">
        <f>AX106+1</f>
        <v>17</v>
      </c>
      <c r="BB106" s="120" t="s">
        <v>27</v>
      </c>
      <c r="BC106" s="118" t="s">
        <v>26</v>
      </c>
      <c r="BD106" s="119">
        <f>BA106+1</f>
        <v>18</v>
      </c>
      <c r="BE106" s="120" t="s">
        <v>27</v>
      </c>
      <c r="BF106" s="118" t="s">
        <v>26</v>
      </c>
      <c r="BG106" s="119">
        <f>BD106+1</f>
        <v>19</v>
      </c>
      <c r="BH106" s="120" t="s">
        <v>27</v>
      </c>
      <c r="BI106" s="118" t="s">
        <v>26</v>
      </c>
      <c r="BJ106" s="119">
        <f>BG106+1</f>
        <v>20</v>
      </c>
      <c r="BK106" s="120" t="s">
        <v>27</v>
      </c>
      <c r="BL106" s="118" t="s">
        <v>26</v>
      </c>
      <c r="BM106" s="119">
        <f>BJ106+1</f>
        <v>21</v>
      </c>
      <c r="BN106" s="120" t="s">
        <v>27</v>
      </c>
      <c r="BO106" s="118" t="s">
        <v>26</v>
      </c>
      <c r="BP106" s="119">
        <f>BM106+1</f>
        <v>22</v>
      </c>
      <c r="BQ106" s="120" t="s">
        <v>27</v>
      </c>
    </row>
    <row r="107" spans="3:69" s="91" customFormat="1" ht="20.25" customHeight="1" thickBot="1">
      <c r="C107" s="220">
        <v>1</v>
      </c>
      <c r="D107" s="383">
        <v>3</v>
      </c>
      <c r="E107" s="384" t="s">
        <v>48</v>
      </c>
      <c r="F107" s="385">
        <v>7</v>
      </c>
      <c r="G107" s="383">
        <v>7</v>
      </c>
      <c r="H107" s="384" t="s">
        <v>48</v>
      </c>
      <c r="I107" s="385">
        <v>6</v>
      </c>
      <c r="J107" s="386">
        <v>5</v>
      </c>
      <c r="K107" s="384" t="s">
        <v>48</v>
      </c>
      <c r="L107" s="385">
        <v>7</v>
      </c>
      <c r="M107" s="383">
        <v>9</v>
      </c>
      <c r="N107" s="384" t="s">
        <v>48</v>
      </c>
      <c r="O107" s="385">
        <v>4</v>
      </c>
      <c r="P107" s="386">
        <v>4</v>
      </c>
      <c r="Q107" s="384" t="s">
        <v>48</v>
      </c>
      <c r="R107" s="385">
        <v>8</v>
      </c>
      <c r="S107" s="386">
        <v>3</v>
      </c>
      <c r="T107" s="384" t="s">
        <v>48</v>
      </c>
      <c r="U107" s="385">
        <v>2</v>
      </c>
      <c r="V107" s="391">
        <v>4</v>
      </c>
      <c r="W107" s="384" t="s">
        <v>48</v>
      </c>
      <c r="X107" s="390">
        <v>6</v>
      </c>
      <c r="Y107" s="386">
        <v>9</v>
      </c>
      <c r="Z107" s="384" t="s">
        <v>48</v>
      </c>
      <c r="AA107" s="390">
        <v>8</v>
      </c>
      <c r="AB107" s="391">
        <v>2</v>
      </c>
      <c r="AC107" s="384" t="s">
        <v>48</v>
      </c>
      <c r="AD107" s="385">
        <v>6</v>
      </c>
      <c r="AE107" s="383">
        <v>2</v>
      </c>
      <c r="AF107" s="384" t="s">
        <v>48</v>
      </c>
      <c r="AG107" s="385">
        <v>4</v>
      </c>
      <c r="AH107" s="383">
        <v>5</v>
      </c>
      <c r="AI107" s="384" t="s">
        <v>48</v>
      </c>
      <c r="AJ107" s="385">
        <v>2</v>
      </c>
      <c r="AK107" s="383">
        <v>6</v>
      </c>
      <c r="AL107" s="384" t="s">
        <v>48</v>
      </c>
      <c r="AM107" s="385">
        <v>5</v>
      </c>
      <c r="AN107" s="105"/>
      <c r="AO107" s="106"/>
      <c r="AP107" s="107"/>
      <c r="AQ107" s="105"/>
      <c r="AR107" s="106"/>
      <c r="AS107" s="107"/>
      <c r="AT107" s="105"/>
      <c r="AU107" s="106"/>
      <c r="AV107" s="107"/>
      <c r="AW107" s="105"/>
      <c r="AX107" s="106"/>
      <c r="AY107" s="107"/>
      <c r="AZ107" s="105"/>
      <c r="BA107" s="106"/>
      <c r="BB107" s="107"/>
      <c r="BC107" s="105"/>
      <c r="BD107" s="106"/>
      <c r="BE107" s="107"/>
      <c r="BF107" s="105"/>
      <c r="BG107" s="106"/>
      <c r="BH107" s="107"/>
      <c r="BI107" s="105"/>
      <c r="BJ107" s="106"/>
      <c r="BK107" s="107"/>
      <c r="BL107" s="105"/>
      <c r="BM107" s="106"/>
      <c r="BN107" s="107"/>
      <c r="BO107" s="105"/>
      <c r="BP107" s="106"/>
      <c r="BQ107" s="107"/>
    </row>
    <row r="108" spans="3:69" s="91" customFormat="1" ht="20.25" customHeight="1" thickTop="1">
      <c r="C108" s="221"/>
      <c r="D108" s="387"/>
      <c r="E108" s="388"/>
      <c r="F108" s="389"/>
      <c r="G108" s="387"/>
      <c r="H108" s="388"/>
      <c r="I108" s="389"/>
      <c r="J108" s="387"/>
      <c r="K108" s="388"/>
      <c r="L108" s="389"/>
      <c r="M108" s="387"/>
      <c r="N108" s="388"/>
      <c r="O108" s="389"/>
      <c r="P108" s="387"/>
      <c r="Q108" s="388"/>
      <c r="R108" s="389"/>
      <c r="S108" s="387"/>
      <c r="T108" s="388"/>
      <c r="U108" s="389"/>
      <c r="V108" s="387"/>
      <c r="W108" s="388"/>
      <c r="X108" s="389"/>
      <c r="Y108" s="387"/>
      <c r="Z108" s="388"/>
      <c r="AA108" s="389"/>
      <c r="AB108" s="387"/>
      <c r="AC108" s="388"/>
      <c r="AD108" s="389"/>
      <c r="AE108" s="387"/>
      <c r="AF108" s="388"/>
      <c r="AG108" s="389"/>
      <c r="AH108" s="387"/>
      <c r="AI108" s="388"/>
      <c r="AJ108" s="389"/>
      <c r="AK108" s="387"/>
      <c r="AL108" s="388"/>
      <c r="AM108" s="389"/>
      <c r="AN108" s="109"/>
      <c r="AO108" s="110"/>
      <c r="AP108" s="111"/>
      <c r="AQ108" s="109"/>
      <c r="AR108" s="110"/>
      <c r="AS108" s="111"/>
      <c r="AT108" s="109"/>
      <c r="AU108" s="110"/>
      <c r="AV108" s="111"/>
      <c r="AW108" s="109"/>
      <c r="AX108" s="110"/>
      <c r="AY108" s="111"/>
      <c r="AZ108" s="109"/>
      <c r="BA108" s="110"/>
      <c r="BB108" s="111"/>
      <c r="BC108" s="109"/>
      <c r="BD108" s="110"/>
      <c r="BE108" s="111"/>
      <c r="BF108" s="109"/>
      <c r="BG108" s="110"/>
      <c r="BH108" s="111"/>
      <c r="BI108" s="109"/>
      <c r="BJ108" s="110"/>
      <c r="BK108" s="111"/>
      <c r="BL108" s="109"/>
      <c r="BM108" s="110"/>
      <c r="BN108" s="111"/>
      <c r="BO108" s="109"/>
      <c r="BP108" s="110"/>
      <c r="BQ108" s="111"/>
    </row>
    <row r="109" spans="3:69" s="91" customFormat="1" ht="20.25" customHeight="1" thickBot="1">
      <c r="C109" s="220">
        <v>2</v>
      </c>
      <c r="D109" s="383">
        <v>6</v>
      </c>
      <c r="E109" s="384" t="s">
        <v>48</v>
      </c>
      <c r="F109" s="385">
        <v>8</v>
      </c>
      <c r="G109" s="383">
        <v>8</v>
      </c>
      <c r="H109" s="384" t="s">
        <v>48</v>
      </c>
      <c r="I109" s="385">
        <v>5</v>
      </c>
      <c r="J109" s="383">
        <v>9</v>
      </c>
      <c r="K109" s="384" t="s">
        <v>48</v>
      </c>
      <c r="L109" s="390">
        <v>6</v>
      </c>
      <c r="M109" s="391">
        <v>8</v>
      </c>
      <c r="N109" s="384" t="s">
        <v>48</v>
      </c>
      <c r="O109" s="385">
        <v>1</v>
      </c>
      <c r="P109" s="383">
        <v>9</v>
      </c>
      <c r="Q109" s="384" t="s">
        <v>48</v>
      </c>
      <c r="R109" s="385">
        <v>2</v>
      </c>
      <c r="S109" s="386">
        <v>1</v>
      </c>
      <c r="T109" s="384" t="s">
        <v>48</v>
      </c>
      <c r="U109" s="385">
        <v>9</v>
      </c>
      <c r="V109" s="386">
        <v>2</v>
      </c>
      <c r="W109" s="384" t="s">
        <v>48</v>
      </c>
      <c r="X109" s="385">
        <v>8</v>
      </c>
      <c r="Y109" s="386">
        <v>7</v>
      </c>
      <c r="Z109" s="384" t="s">
        <v>48</v>
      </c>
      <c r="AA109" s="385">
        <v>4</v>
      </c>
      <c r="AB109" s="383">
        <v>5</v>
      </c>
      <c r="AC109" s="384" t="s">
        <v>48</v>
      </c>
      <c r="AD109" s="385">
        <v>4</v>
      </c>
      <c r="AE109" s="383">
        <v>3</v>
      </c>
      <c r="AF109" s="384" t="s">
        <v>48</v>
      </c>
      <c r="AG109" s="385">
        <v>5</v>
      </c>
      <c r="AH109" s="383">
        <v>6</v>
      </c>
      <c r="AI109" s="384" t="s">
        <v>48</v>
      </c>
      <c r="AJ109" s="385">
        <v>3</v>
      </c>
      <c r="AK109" s="383">
        <v>4</v>
      </c>
      <c r="AL109" s="384" t="s">
        <v>48</v>
      </c>
      <c r="AM109" s="385">
        <v>3</v>
      </c>
      <c r="AN109" s="105"/>
      <c r="AO109" s="106"/>
      <c r="AP109" s="107"/>
      <c r="AQ109" s="105"/>
      <c r="AR109" s="106"/>
      <c r="AS109" s="107"/>
      <c r="AT109" s="105"/>
      <c r="AU109" s="106"/>
      <c r="AV109" s="107"/>
      <c r="AW109" s="105"/>
      <c r="AX109" s="106"/>
      <c r="AY109" s="107"/>
      <c r="AZ109" s="105"/>
      <c r="BA109" s="106"/>
      <c r="BB109" s="107"/>
      <c r="BC109" s="105"/>
      <c r="BD109" s="106"/>
      <c r="BE109" s="107"/>
      <c r="BF109" s="105"/>
      <c r="BG109" s="106"/>
      <c r="BH109" s="107"/>
      <c r="BI109" s="105"/>
      <c r="BJ109" s="106"/>
      <c r="BK109" s="107"/>
      <c r="BL109" s="105"/>
      <c r="BM109" s="106"/>
      <c r="BN109" s="107"/>
      <c r="BO109" s="105"/>
      <c r="BP109" s="106"/>
      <c r="BQ109" s="107"/>
    </row>
    <row r="110" spans="3:69" s="91" customFormat="1" ht="20.25" customHeight="1" thickTop="1">
      <c r="C110" s="221"/>
      <c r="D110" s="387"/>
      <c r="E110" s="388"/>
      <c r="F110" s="389"/>
      <c r="G110" s="387"/>
      <c r="H110" s="388"/>
      <c r="I110" s="389"/>
      <c r="J110" s="387"/>
      <c r="K110" s="388"/>
      <c r="L110" s="389"/>
      <c r="M110" s="387"/>
      <c r="N110" s="388"/>
      <c r="O110" s="389"/>
      <c r="P110" s="387"/>
      <c r="Q110" s="388"/>
      <c r="R110" s="389"/>
      <c r="S110" s="387"/>
      <c r="T110" s="388"/>
      <c r="U110" s="389"/>
      <c r="V110" s="387"/>
      <c r="W110" s="388"/>
      <c r="X110" s="389"/>
      <c r="Y110" s="387"/>
      <c r="Z110" s="388"/>
      <c r="AA110" s="389"/>
      <c r="AB110" s="387"/>
      <c r="AC110" s="388"/>
      <c r="AD110" s="389"/>
      <c r="AE110" s="387"/>
      <c r="AF110" s="388"/>
      <c r="AG110" s="389"/>
      <c r="AH110" s="387"/>
      <c r="AI110" s="388"/>
      <c r="AJ110" s="389"/>
      <c r="AK110" s="387"/>
      <c r="AL110" s="388"/>
      <c r="AM110" s="389"/>
      <c r="AN110" s="109"/>
      <c r="AO110" s="110"/>
      <c r="AP110" s="111"/>
      <c r="AQ110" s="109"/>
      <c r="AR110" s="110"/>
      <c r="AS110" s="111"/>
      <c r="AT110" s="109"/>
      <c r="AU110" s="110"/>
      <c r="AV110" s="111"/>
      <c r="AW110" s="109"/>
      <c r="AX110" s="110"/>
      <c r="AY110" s="111"/>
      <c r="AZ110" s="109"/>
      <c r="BA110" s="110"/>
      <c r="BB110" s="111"/>
      <c r="BC110" s="109"/>
      <c r="BD110" s="110"/>
      <c r="BE110" s="111"/>
      <c r="BF110" s="109"/>
      <c r="BG110" s="110"/>
      <c r="BH110" s="111"/>
      <c r="BI110" s="109"/>
      <c r="BJ110" s="110"/>
      <c r="BK110" s="111"/>
      <c r="BL110" s="109"/>
      <c r="BM110" s="110"/>
      <c r="BN110" s="111"/>
      <c r="BO110" s="109"/>
      <c r="BP110" s="110"/>
      <c r="BQ110" s="111"/>
    </row>
    <row r="111" spans="3:69" s="91" customFormat="1" ht="20.25" customHeight="1" thickBot="1">
      <c r="C111" s="220">
        <v>3</v>
      </c>
      <c r="D111" s="383">
        <v>5</v>
      </c>
      <c r="E111" s="384" t="s">
        <v>48</v>
      </c>
      <c r="F111" s="385">
        <v>9</v>
      </c>
      <c r="G111" s="383">
        <v>3</v>
      </c>
      <c r="H111" s="384" t="s">
        <v>48</v>
      </c>
      <c r="I111" s="385">
        <v>9</v>
      </c>
      <c r="J111" s="383">
        <v>8</v>
      </c>
      <c r="K111" s="384" t="s">
        <v>48</v>
      </c>
      <c r="L111" s="390">
        <v>3</v>
      </c>
      <c r="M111" s="391">
        <v>7</v>
      </c>
      <c r="N111" s="384" t="s">
        <v>48</v>
      </c>
      <c r="O111" s="385">
        <v>2</v>
      </c>
      <c r="P111" s="383">
        <v>1</v>
      </c>
      <c r="Q111" s="384" t="s">
        <v>48</v>
      </c>
      <c r="R111" s="385">
        <v>7</v>
      </c>
      <c r="S111" s="383">
        <v>8</v>
      </c>
      <c r="T111" s="384" t="s">
        <v>48</v>
      </c>
      <c r="U111" s="385">
        <v>7</v>
      </c>
      <c r="V111" s="383">
        <v>7</v>
      </c>
      <c r="W111" s="384" t="s">
        <v>48</v>
      </c>
      <c r="X111" s="385">
        <v>9</v>
      </c>
      <c r="Y111" s="383">
        <v>1</v>
      </c>
      <c r="Z111" s="384" t="s">
        <v>48</v>
      </c>
      <c r="AA111" s="385">
        <v>5</v>
      </c>
      <c r="AB111" s="383">
        <v>1</v>
      </c>
      <c r="AC111" s="384" t="s">
        <v>48</v>
      </c>
      <c r="AD111" s="385">
        <v>3</v>
      </c>
      <c r="AE111" s="383">
        <v>6</v>
      </c>
      <c r="AF111" s="384" t="s">
        <v>48</v>
      </c>
      <c r="AG111" s="385">
        <v>1</v>
      </c>
      <c r="AH111" s="383">
        <v>4</v>
      </c>
      <c r="AI111" s="384" t="s">
        <v>48</v>
      </c>
      <c r="AJ111" s="385">
        <v>1</v>
      </c>
      <c r="AK111" s="383">
        <v>2</v>
      </c>
      <c r="AL111" s="384" t="s">
        <v>48</v>
      </c>
      <c r="AM111" s="385">
        <v>1</v>
      </c>
      <c r="AN111" s="112"/>
      <c r="AO111" s="113"/>
      <c r="AP111" s="114"/>
      <c r="AQ111" s="112"/>
      <c r="AR111" s="113"/>
      <c r="AS111" s="114"/>
      <c r="AT111" s="112"/>
      <c r="AU111" s="113"/>
      <c r="AV111" s="114"/>
      <c r="AW111" s="112"/>
      <c r="AX111" s="113"/>
      <c r="AY111" s="114"/>
      <c r="AZ111" s="112"/>
      <c r="BA111" s="113"/>
      <c r="BB111" s="114"/>
      <c r="BC111" s="112"/>
      <c r="BD111" s="113"/>
      <c r="BE111" s="114"/>
      <c r="BF111" s="112"/>
      <c r="BG111" s="113"/>
      <c r="BH111" s="114"/>
      <c r="BI111" s="112"/>
      <c r="BJ111" s="113"/>
      <c r="BK111" s="114"/>
      <c r="BL111" s="112"/>
      <c r="BM111" s="113"/>
      <c r="BN111" s="114"/>
      <c r="BO111" s="112"/>
      <c r="BP111" s="113"/>
      <c r="BQ111" s="114"/>
    </row>
    <row r="112" spans="3:69" s="91" customFormat="1" ht="20.25" customHeight="1" thickTop="1">
      <c r="C112" s="222"/>
      <c r="D112" s="387"/>
      <c r="E112" s="388"/>
      <c r="F112" s="389"/>
      <c r="G112" s="387"/>
      <c r="H112" s="388"/>
      <c r="I112" s="389"/>
      <c r="J112" s="387"/>
      <c r="K112" s="388"/>
      <c r="L112" s="389"/>
      <c r="M112" s="387"/>
      <c r="N112" s="388"/>
      <c r="O112" s="389"/>
      <c r="P112" s="387"/>
      <c r="Q112" s="388"/>
      <c r="R112" s="389"/>
      <c r="S112" s="387"/>
      <c r="T112" s="388"/>
      <c r="U112" s="389"/>
      <c r="V112" s="387"/>
      <c r="W112" s="388"/>
      <c r="X112" s="389"/>
      <c r="Y112" s="387"/>
      <c r="Z112" s="388"/>
      <c r="AA112" s="389"/>
      <c r="AB112" s="387"/>
      <c r="AC112" s="388"/>
      <c r="AD112" s="389"/>
      <c r="AE112" s="387"/>
      <c r="AF112" s="388"/>
      <c r="AG112" s="389"/>
      <c r="AH112" s="387"/>
      <c r="AI112" s="388"/>
      <c r="AJ112" s="389"/>
      <c r="AK112" s="387"/>
      <c r="AL112" s="388"/>
      <c r="AM112" s="389"/>
      <c r="AN112" s="109"/>
      <c r="AO112" s="110"/>
      <c r="AP112" s="111"/>
      <c r="AQ112" s="109"/>
      <c r="AR112" s="110"/>
      <c r="AS112" s="111"/>
      <c r="AT112" s="109"/>
      <c r="AU112" s="110"/>
      <c r="AV112" s="111"/>
      <c r="AW112" s="109"/>
      <c r="AX112" s="110"/>
      <c r="AY112" s="111"/>
      <c r="AZ112" s="109"/>
      <c r="BA112" s="110"/>
      <c r="BB112" s="111"/>
      <c r="BC112" s="109"/>
      <c r="BD112" s="110"/>
      <c r="BE112" s="111"/>
      <c r="BF112" s="109"/>
      <c r="BG112" s="110"/>
      <c r="BH112" s="111"/>
      <c r="BI112" s="109"/>
      <c r="BJ112" s="110"/>
      <c r="BK112" s="111"/>
      <c r="BL112" s="109"/>
      <c r="BM112" s="110"/>
      <c r="BN112" s="111"/>
      <c r="BO112" s="109"/>
      <c r="BP112" s="110"/>
      <c r="BQ112" s="111"/>
    </row>
    <row r="113" spans="3:69" s="91" customFormat="1" ht="20.25" customHeight="1">
      <c r="C113" s="220" t="s">
        <v>133</v>
      </c>
      <c r="D113" s="105">
        <v>1</v>
      </c>
      <c r="E113" s="106"/>
      <c r="F113" s="158"/>
      <c r="G113" s="105">
        <v>1</v>
      </c>
      <c r="H113" s="106"/>
      <c r="I113" s="158"/>
      <c r="J113" s="105">
        <v>1</v>
      </c>
      <c r="K113" s="106" t="s">
        <v>148</v>
      </c>
      <c r="L113" s="158">
        <v>3</v>
      </c>
      <c r="M113" s="105">
        <v>3</v>
      </c>
      <c r="N113" s="106"/>
      <c r="O113" s="158"/>
      <c r="P113" s="105">
        <v>3</v>
      </c>
      <c r="Q113" s="106" t="s">
        <v>148</v>
      </c>
      <c r="R113" s="158">
        <v>4</v>
      </c>
      <c r="S113" s="105">
        <v>4</v>
      </c>
      <c r="T113" s="106" t="s">
        <v>148</v>
      </c>
      <c r="U113" s="158">
        <v>1</v>
      </c>
      <c r="V113" s="105">
        <v>1</v>
      </c>
      <c r="W113" s="106" t="s">
        <v>148</v>
      </c>
      <c r="X113" s="158">
        <v>2</v>
      </c>
      <c r="Y113" s="105">
        <v>2</v>
      </c>
      <c r="Z113" s="106" t="s">
        <v>148</v>
      </c>
      <c r="AA113" s="158">
        <v>7</v>
      </c>
      <c r="AB113" s="105">
        <v>7</v>
      </c>
      <c r="AC113" s="106"/>
      <c r="AD113" s="158"/>
      <c r="AE113" s="105">
        <v>7</v>
      </c>
      <c r="AF113" s="106"/>
      <c r="AG113" s="158"/>
      <c r="AH113" s="105">
        <v>7</v>
      </c>
      <c r="AI113" s="106"/>
      <c r="AJ113" s="158"/>
      <c r="AK113" s="105">
        <v>7</v>
      </c>
      <c r="AL113" s="106"/>
      <c r="AM113" s="158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</row>
    <row r="114" spans="3:69" s="91" customFormat="1" ht="20.25" customHeight="1">
      <c r="C114" s="372"/>
      <c r="D114" s="112">
        <v>2</v>
      </c>
      <c r="E114" s="113"/>
      <c r="F114" s="223"/>
      <c r="G114" s="112">
        <v>2</v>
      </c>
      <c r="H114" s="113"/>
      <c r="I114" s="223"/>
      <c r="J114" s="112">
        <v>2</v>
      </c>
      <c r="K114" s="113" t="s">
        <v>148</v>
      </c>
      <c r="L114" s="223">
        <v>5</v>
      </c>
      <c r="M114" s="112">
        <v>5</v>
      </c>
      <c r="N114" s="113"/>
      <c r="O114" s="223"/>
      <c r="P114" s="112">
        <v>5</v>
      </c>
      <c r="Q114" s="113"/>
      <c r="R114" s="223"/>
      <c r="S114" s="112">
        <v>5</v>
      </c>
      <c r="T114" s="113"/>
      <c r="U114" s="223"/>
      <c r="V114" s="112">
        <v>5</v>
      </c>
      <c r="W114" s="113" t="s">
        <v>148</v>
      </c>
      <c r="X114" s="223">
        <v>6</v>
      </c>
      <c r="Y114" s="112">
        <v>6</v>
      </c>
      <c r="Z114" s="113" t="s">
        <v>148</v>
      </c>
      <c r="AA114" s="223">
        <v>8</v>
      </c>
      <c r="AB114" s="112">
        <v>8</v>
      </c>
      <c r="AC114" s="113"/>
      <c r="AD114" s="223"/>
      <c r="AE114" s="112">
        <v>8</v>
      </c>
      <c r="AF114" s="113"/>
      <c r="AG114" s="223"/>
      <c r="AH114" s="112">
        <v>8</v>
      </c>
      <c r="AI114" s="113"/>
      <c r="AJ114" s="223"/>
      <c r="AK114" s="112">
        <v>8</v>
      </c>
      <c r="AL114" s="113"/>
      <c r="AM114" s="22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</row>
    <row r="115" spans="3:69" s="91" customFormat="1" ht="20.25" customHeight="1">
      <c r="C115" s="334"/>
      <c r="D115" s="162">
        <v>4</v>
      </c>
      <c r="E115" s="163"/>
      <c r="F115" s="164"/>
      <c r="G115" s="162">
        <v>4</v>
      </c>
      <c r="H115" s="163"/>
      <c r="I115" s="164"/>
      <c r="J115" s="162">
        <v>4</v>
      </c>
      <c r="K115" s="163" t="s">
        <v>148</v>
      </c>
      <c r="L115" s="164">
        <v>6</v>
      </c>
      <c r="M115" s="162">
        <v>6</v>
      </c>
      <c r="N115" s="163"/>
      <c r="O115" s="164"/>
      <c r="P115" s="162">
        <v>6</v>
      </c>
      <c r="Q115" s="163"/>
      <c r="R115" s="164"/>
      <c r="S115" s="162">
        <v>6</v>
      </c>
      <c r="T115" s="163" t="s">
        <v>148</v>
      </c>
      <c r="U115" s="164">
        <v>3</v>
      </c>
      <c r="V115" s="162">
        <v>3</v>
      </c>
      <c r="W115" s="163"/>
      <c r="X115" s="164"/>
      <c r="Y115" s="162">
        <v>3</v>
      </c>
      <c r="Z115" s="163" t="s">
        <v>148</v>
      </c>
      <c r="AA115" s="164">
        <v>9</v>
      </c>
      <c r="AB115" s="162">
        <v>9</v>
      </c>
      <c r="AC115" s="163"/>
      <c r="AD115" s="164"/>
      <c r="AE115" s="162">
        <v>9</v>
      </c>
      <c r="AF115" s="163"/>
      <c r="AG115" s="164"/>
      <c r="AH115" s="162">
        <v>9</v>
      </c>
      <c r="AI115" s="163"/>
      <c r="AJ115" s="164"/>
      <c r="AK115" s="162">
        <v>9</v>
      </c>
      <c r="AL115" s="163"/>
      <c r="AM115" s="164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</row>
    <row r="116" spans="3:69" s="91" customFormat="1" ht="20.25" customHeight="1">
      <c r="C116" s="80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</row>
    <row r="117" spans="3:69" s="91" customFormat="1" ht="20.25" customHeight="1">
      <c r="C117" s="80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Y117" s="209"/>
      <c r="Z117" s="209"/>
      <c r="AA117" s="209"/>
      <c r="AE117" s="209"/>
      <c r="AF117" s="209"/>
      <c r="AG117" s="209"/>
      <c r="AK117" s="209"/>
      <c r="AL117" s="209"/>
      <c r="AM117" s="209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</row>
    <row r="118" spans="3:69" s="91" customFormat="1" ht="20.25" customHeight="1">
      <c r="C118" s="80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</row>
    <row r="119" spans="2:69" ht="22.5" customHeight="1">
      <c r="B119" s="7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</row>
    <row r="120" spans="2:69" ht="22.5" customHeight="1">
      <c r="B120" s="135" t="s">
        <v>211</v>
      </c>
      <c r="D120" s="91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</row>
    <row r="121" spans="3:69" ht="20.25" customHeight="1">
      <c r="C121" s="219"/>
      <c r="D121" s="118" t="s">
        <v>26</v>
      </c>
      <c r="E121" s="119">
        <v>1</v>
      </c>
      <c r="F121" s="120" t="s">
        <v>27</v>
      </c>
      <c r="G121" s="118" t="s">
        <v>26</v>
      </c>
      <c r="H121" s="119">
        <f>E121+1</f>
        <v>2</v>
      </c>
      <c r="I121" s="120" t="s">
        <v>27</v>
      </c>
      <c r="J121" s="118" t="s">
        <v>26</v>
      </c>
      <c r="K121" s="119">
        <f>H121+1</f>
        <v>3</v>
      </c>
      <c r="L121" s="120" t="s">
        <v>27</v>
      </c>
      <c r="M121" s="118" t="s">
        <v>26</v>
      </c>
      <c r="N121" s="119">
        <f>K121+1</f>
        <v>4</v>
      </c>
      <c r="O121" s="120" t="s">
        <v>27</v>
      </c>
      <c r="P121" s="118" t="s">
        <v>26</v>
      </c>
      <c r="Q121" s="119">
        <f>N121+1</f>
        <v>5</v>
      </c>
      <c r="R121" s="121" t="s">
        <v>27</v>
      </c>
      <c r="S121" s="118" t="s">
        <v>26</v>
      </c>
      <c r="T121" s="119">
        <f>Q121+1</f>
        <v>6</v>
      </c>
      <c r="U121" s="120" t="s">
        <v>27</v>
      </c>
      <c r="V121" s="118" t="s">
        <v>26</v>
      </c>
      <c r="W121" s="119">
        <f>T121+1</f>
        <v>7</v>
      </c>
      <c r="X121" s="120" t="s">
        <v>27</v>
      </c>
      <c r="Y121" s="118" t="s">
        <v>26</v>
      </c>
      <c r="Z121" s="119">
        <f>W121+1</f>
        <v>8</v>
      </c>
      <c r="AA121" s="120" t="s">
        <v>27</v>
      </c>
      <c r="AB121" s="118" t="s">
        <v>26</v>
      </c>
      <c r="AC121" s="119">
        <f>Z121+1</f>
        <v>9</v>
      </c>
      <c r="AD121" s="120" t="s">
        <v>27</v>
      </c>
      <c r="AE121" s="118" t="s">
        <v>26</v>
      </c>
      <c r="AF121" s="119">
        <f>AC121+1</f>
        <v>10</v>
      </c>
      <c r="AG121" s="120" t="s">
        <v>27</v>
      </c>
      <c r="AH121" s="118" t="s">
        <v>26</v>
      </c>
      <c r="AI121" s="119">
        <f>AF121+1</f>
        <v>11</v>
      </c>
      <c r="AJ121" s="120" t="s">
        <v>27</v>
      </c>
      <c r="AK121" s="118" t="s">
        <v>26</v>
      </c>
      <c r="AL121" s="119">
        <f>AI121+1</f>
        <v>12</v>
      </c>
      <c r="AM121" s="120" t="s">
        <v>27</v>
      </c>
      <c r="AN121" s="118" t="s">
        <v>26</v>
      </c>
      <c r="AO121" s="119">
        <f>AL121+1</f>
        <v>13</v>
      </c>
      <c r="AP121" s="120" t="s">
        <v>27</v>
      </c>
      <c r="AQ121" s="118" t="s">
        <v>26</v>
      </c>
      <c r="AR121" s="119">
        <f>AO121+1</f>
        <v>14</v>
      </c>
      <c r="AS121" s="120" t="s">
        <v>27</v>
      </c>
      <c r="AT121" s="118" t="s">
        <v>26</v>
      </c>
      <c r="AU121" s="119">
        <f>AR121+1</f>
        <v>15</v>
      </c>
      <c r="AV121" s="120" t="s">
        <v>27</v>
      </c>
      <c r="AW121" s="118" t="s">
        <v>26</v>
      </c>
      <c r="AX121" s="119">
        <f>AU121+1</f>
        <v>16</v>
      </c>
      <c r="AY121" s="120" t="s">
        <v>27</v>
      </c>
      <c r="AZ121" s="118" t="s">
        <v>26</v>
      </c>
      <c r="BA121" s="119">
        <f>AX121+1</f>
        <v>17</v>
      </c>
      <c r="BB121" s="120" t="s">
        <v>27</v>
      </c>
      <c r="BC121" s="118" t="s">
        <v>26</v>
      </c>
      <c r="BD121" s="119">
        <f>BA121+1</f>
        <v>18</v>
      </c>
      <c r="BE121" s="120" t="s">
        <v>27</v>
      </c>
      <c r="BF121" s="118" t="s">
        <v>26</v>
      </c>
      <c r="BG121" s="119">
        <f>BD121+1</f>
        <v>19</v>
      </c>
      <c r="BH121" s="120" t="s">
        <v>27</v>
      </c>
      <c r="BI121" s="118" t="s">
        <v>26</v>
      </c>
      <c r="BJ121" s="119">
        <f>BG121+1</f>
        <v>20</v>
      </c>
      <c r="BK121" s="120" t="s">
        <v>27</v>
      </c>
      <c r="BL121" s="118" t="s">
        <v>26</v>
      </c>
      <c r="BM121" s="119">
        <f>BJ121+1</f>
        <v>21</v>
      </c>
      <c r="BN121" s="120" t="s">
        <v>27</v>
      </c>
      <c r="BO121" s="118" t="s">
        <v>26</v>
      </c>
      <c r="BP121" s="119">
        <f>BM121+1</f>
        <v>22</v>
      </c>
      <c r="BQ121" s="120" t="s">
        <v>27</v>
      </c>
    </row>
    <row r="122" spans="3:69" s="91" customFormat="1" ht="20.25" customHeight="1" thickBot="1">
      <c r="C122" s="220">
        <v>1</v>
      </c>
      <c r="D122" s="383">
        <v>7</v>
      </c>
      <c r="E122" s="384" t="s">
        <v>48</v>
      </c>
      <c r="F122" s="385">
        <v>4</v>
      </c>
      <c r="G122" s="386">
        <v>4</v>
      </c>
      <c r="H122" s="384" t="s">
        <v>48</v>
      </c>
      <c r="I122" s="390">
        <v>6</v>
      </c>
      <c r="J122" s="383">
        <v>2</v>
      </c>
      <c r="K122" s="384" t="s">
        <v>48</v>
      </c>
      <c r="L122" s="385">
        <v>1</v>
      </c>
      <c r="M122" s="386">
        <v>1</v>
      </c>
      <c r="N122" s="384" t="s">
        <v>48</v>
      </c>
      <c r="O122" s="385">
        <v>3</v>
      </c>
      <c r="P122" s="383">
        <v>3</v>
      </c>
      <c r="Q122" s="384" t="s">
        <v>48</v>
      </c>
      <c r="R122" s="385">
        <v>9</v>
      </c>
      <c r="S122" s="383">
        <v>3</v>
      </c>
      <c r="T122" s="384" t="s">
        <v>48</v>
      </c>
      <c r="U122" s="385">
        <v>2</v>
      </c>
      <c r="V122" s="383">
        <v>3</v>
      </c>
      <c r="W122" s="384" t="s">
        <v>48</v>
      </c>
      <c r="X122" s="385">
        <v>5</v>
      </c>
      <c r="Y122" s="383">
        <v>6</v>
      </c>
      <c r="Z122" s="384" t="s">
        <v>48</v>
      </c>
      <c r="AA122" s="385">
        <v>3</v>
      </c>
      <c r="AB122" s="383">
        <v>6</v>
      </c>
      <c r="AC122" s="384" t="s">
        <v>48</v>
      </c>
      <c r="AD122" s="385">
        <v>1</v>
      </c>
      <c r="AE122" s="383">
        <v>1</v>
      </c>
      <c r="AF122" s="384" t="s">
        <v>48</v>
      </c>
      <c r="AG122" s="390">
        <v>9</v>
      </c>
      <c r="AH122" s="383">
        <v>1</v>
      </c>
      <c r="AI122" s="384" t="s">
        <v>48</v>
      </c>
      <c r="AJ122" s="385">
        <v>7</v>
      </c>
      <c r="AK122" s="383">
        <v>8</v>
      </c>
      <c r="AL122" s="384" t="s">
        <v>48</v>
      </c>
      <c r="AM122" s="385">
        <v>1</v>
      </c>
      <c r="AN122" s="105"/>
      <c r="AO122" s="106"/>
      <c r="AP122" s="107"/>
      <c r="AQ122" s="105"/>
      <c r="AR122" s="106"/>
      <c r="AS122" s="107"/>
      <c r="AT122" s="105"/>
      <c r="AU122" s="106"/>
      <c r="AV122" s="107"/>
      <c r="AW122" s="105"/>
      <c r="AX122" s="106"/>
      <c r="AY122" s="107"/>
      <c r="AZ122" s="105"/>
      <c r="BA122" s="106"/>
      <c r="BB122" s="107"/>
      <c r="BC122" s="105"/>
      <c r="BD122" s="106"/>
      <c r="BE122" s="107"/>
      <c r="BF122" s="105"/>
      <c r="BG122" s="106"/>
      <c r="BH122" s="107"/>
      <c r="BI122" s="105"/>
      <c r="BJ122" s="106"/>
      <c r="BK122" s="107"/>
      <c r="BL122" s="105"/>
      <c r="BM122" s="106"/>
      <c r="BN122" s="107"/>
      <c r="BO122" s="105"/>
      <c r="BP122" s="106"/>
      <c r="BQ122" s="107"/>
    </row>
    <row r="123" spans="3:69" s="91" customFormat="1" ht="20.25" customHeight="1" thickTop="1">
      <c r="C123" s="221"/>
      <c r="D123" s="387"/>
      <c r="E123" s="388"/>
      <c r="F123" s="389"/>
      <c r="G123" s="387"/>
      <c r="H123" s="388"/>
      <c r="I123" s="389"/>
      <c r="J123" s="387"/>
      <c r="K123" s="388"/>
      <c r="L123" s="389"/>
      <c r="M123" s="387"/>
      <c r="N123" s="388"/>
      <c r="O123" s="389"/>
      <c r="P123" s="387"/>
      <c r="Q123" s="388"/>
      <c r="R123" s="389"/>
      <c r="S123" s="387"/>
      <c r="T123" s="388"/>
      <c r="U123" s="389"/>
      <c r="V123" s="387"/>
      <c r="W123" s="388"/>
      <c r="X123" s="389"/>
      <c r="Y123" s="387"/>
      <c r="Z123" s="388"/>
      <c r="AA123" s="389"/>
      <c r="AB123" s="387"/>
      <c r="AC123" s="388"/>
      <c r="AD123" s="389"/>
      <c r="AE123" s="387"/>
      <c r="AF123" s="388"/>
      <c r="AG123" s="389"/>
      <c r="AH123" s="387"/>
      <c r="AI123" s="388"/>
      <c r="AJ123" s="389"/>
      <c r="AK123" s="387"/>
      <c r="AL123" s="388"/>
      <c r="AM123" s="389"/>
      <c r="AN123" s="109"/>
      <c r="AO123" s="110"/>
      <c r="AP123" s="111"/>
      <c r="AQ123" s="109"/>
      <c r="AR123" s="110"/>
      <c r="AS123" s="111"/>
      <c r="AT123" s="109"/>
      <c r="AU123" s="110"/>
      <c r="AV123" s="111"/>
      <c r="AW123" s="109"/>
      <c r="AX123" s="110"/>
      <c r="AY123" s="111"/>
      <c r="AZ123" s="109"/>
      <c r="BA123" s="110"/>
      <c r="BB123" s="111"/>
      <c r="BC123" s="109"/>
      <c r="BD123" s="110"/>
      <c r="BE123" s="111"/>
      <c r="BF123" s="109"/>
      <c r="BG123" s="110"/>
      <c r="BH123" s="111"/>
      <c r="BI123" s="109"/>
      <c r="BJ123" s="110"/>
      <c r="BK123" s="111"/>
      <c r="BL123" s="109"/>
      <c r="BM123" s="110"/>
      <c r="BN123" s="111"/>
      <c r="BO123" s="109"/>
      <c r="BP123" s="110"/>
      <c r="BQ123" s="111"/>
    </row>
    <row r="124" spans="3:69" s="91" customFormat="1" ht="20.25" customHeight="1" thickBot="1">
      <c r="C124" s="220">
        <v>2</v>
      </c>
      <c r="D124" s="383">
        <v>8</v>
      </c>
      <c r="E124" s="384" t="s">
        <v>48</v>
      </c>
      <c r="F124" s="385">
        <v>5</v>
      </c>
      <c r="G124" s="386">
        <v>5</v>
      </c>
      <c r="H124" s="384" t="s">
        <v>48</v>
      </c>
      <c r="I124" s="385">
        <v>7</v>
      </c>
      <c r="J124" s="383">
        <v>8</v>
      </c>
      <c r="K124" s="384" t="s">
        <v>48</v>
      </c>
      <c r="L124" s="385">
        <v>3</v>
      </c>
      <c r="M124" s="383">
        <v>8</v>
      </c>
      <c r="N124" s="384" t="s">
        <v>48</v>
      </c>
      <c r="O124" s="390">
        <v>7</v>
      </c>
      <c r="P124" s="383">
        <v>2</v>
      </c>
      <c r="Q124" s="384" t="s">
        <v>48</v>
      </c>
      <c r="R124" s="385">
        <v>8</v>
      </c>
      <c r="S124" s="383">
        <v>5</v>
      </c>
      <c r="T124" s="384" t="s">
        <v>48</v>
      </c>
      <c r="U124" s="390">
        <v>9</v>
      </c>
      <c r="V124" s="383">
        <v>2</v>
      </c>
      <c r="W124" s="384" t="s">
        <v>48</v>
      </c>
      <c r="X124" s="385">
        <v>6</v>
      </c>
      <c r="Y124" s="386">
        <v>2</v>
      </c>
      <c r="Z124" s="384" t="s">
        <v>48</v>
      </c>
      <c r="AA124" s="385">
        <v>4</v>
      </c>
      <c r="AB124" s="383">
        <v>9</v>
      </c>
      <c r="AC124" s="384" t="s">
        <v>48</v>
      </c>
      <c r="AD124" s="385">
        <v>4</v>
      </c>
      <c r="AE124" s="383">
        <v>7</v>
      </c>
      <c r="AF124" s="384" t="s">
        <v>48</v>
      </c>
      <c r="AG124" s="390">
        <v>6</v>
      </c>
      <c r="AH124" s="383">
        <v>4</v>
      </c>
      <c r="AI124" s="384" t="s">
        <v>48</v>
      </c>
      <c r="AJ124" s="385">
        <v>8</v>
      </c>
      <c r="AK124" s="383">
        <v>7</v>
      </c>
      <c r="AL124" s="384" t="s">
        <v>48</v>
      </c>
      <c r="AM124" s="385">
        <v>2</v>
      </c>
      <c r="AN124" s="105"/>
      <c r="AO124" s="106"/>
      <c r="AP124" s="107"/>
      <c r="AQ124" s="105"/>
      <c r="AR124" s="106"/>
      <c r="AS124" s="107"/>
      <c r="AT124" s="105"/>
      <c r="AU124" s="106"/>
      <c r="AV124" s="107"/>
      <c r="AW124" s="105"/>
      <c r="AX124" s="106"/>
      <c r="AY124" s="107"/>
      <c r="AZ124" s="105"/>
      <c r="BA124" s="106"/>
      <c r="BB124" s="107"/>
      <c r="BC124" s="105"/>
      <c r="BD124" s="106"/>
      <c r="BE124" s="107"/>
      <c r="BF124" s="105"/>
      <c r="BG124" s="106"/>
      <c r="BH124" s="107"/>
      <c r="BI124" s="105"/>
      <c r="BJ124" s="106"/>
      <c r="BK124" s="107"/>
      <c r="BL124" s="105"/>
      <c r="BM124" s="106"/>
      <c r="BN124" s="107"/>
      <c r="BO124" s="105"/>
      <c r="BP124" s="106"/>
      <c r="BQ124" s="107"/>
    </row>
    <row r="125" spans="3:69" s="91" customFormat="1" ht="20.25" customHeight="1" thickTop="1">
      <c r="C125" s="221"/>
      <c r="D125" s="387"/>
      <c r="E125" s="388"/>
      <c r="F125" s="389"/>
      <c r="G125" s="387"/>
      <c r="H125" s="388"/>
      <c r="I125" s="389"/>
      <c r="J125" s="387"/>
      <c r="K125" s="388"/>
      <c r="L125" s="389"/>
      <c r="M125" s="387"/>
      <c r="N125" s="388"/>
      <c r="O125" s="389"/>
      <c r="P125" s="387"/>
      <c r="Q125" s="388"/>
      <c r="R125" s="389"/>
      <c r="S125" s="387"/>
      <c r="T125" s="388"/>
      <c r="U125" s="389"/>
      <c r="V125" s="387"/>
      <c r="W125" s="388"/>
      <c r="X125" s="389"/>
      <c r="Y125" s="387"/>
      <c r="Z125" s="388"/>
      <c r="AA125" s="389"/>
      <c r="AB125" s="387"/>
      <c r="AC125" s="388"/>
      <c r="AD125" s="389"/>
      <c r="AE125" s="387"/>
      <c r="AF125" s="388"/>
      <c r="AG125" s="389"/>
      <c r="AH125" s="387"/>
      <c r="AI125" s="388"/>
      <c r="AJ125" s="389"/>
      <c r="AK125" s="387"/>
      <c r="AL125" s="388"/>
      <c r="AM125" s="389"/>
      <c r="AN125" s="109"/>
      <c r="AO125" s="110"/>
      <c r="AP125" s="111"/>
      <c r="AQ125" s="109"/>
      <c r="AR125" s="110"/>
      <c r="AS125" s="111"/>
      <c r="AT125" s="109"/>
      <c r="AU125" s="110"/>
      <c r="AV125" s="111"/>
      <c r="AW125" s="109"/>
      <c r="AX125" s="110"/>
      <c r="AY125" s="111"/>
      <c r="AZ125" s="109"/>
      <c r="BA125" s="110"/>
      <c r="BB125" s="111"/>
      <c r="BC125" s="109"/>
      <c r="BD125" s="110"/>
      <c r="BE125" s="111"/>
      <c r="BF125" s="109"/>
      <c r="BG125" s="110"/>
      <c r="BH125" s="111"/>
      <c r="BI125" s="109"/>
      <c r="BJ125" s="110"/>
      <c r="BK125" s="111"/>
      <c r="BL125" s="109"/>
      <c r="BM125" s="110"/>
      <c r="BN125" s="111"/>
      <c r="BO125" s="109"/>
      <c r="BP125" s="110"/>
      <c r="BQ125" s="111"/>
    </row>
    <row r="126" spans="3:69" s="91" customFormat="1" ht="20.25" customHeight="1" thickBot="1">
      <c r="C126" s="220">
        <v>3</v>
      </c>
      <c r="D126" s="383">
        <v>9</v>
      </c>
      <c r="E126" s="384" t="s">
        <v>48</v>
      </c>
      <c r="F126" s="385">
        <v>6</v>
      </c>
      <c r="G126" s="383">
        <v>9</v>
      </c>
      <c r="H126" s="384" t="s">
        <v>48</v>
      </c>
      <c r="I126" s="385">
        <v>8</v>
      </c>
      <c r="J126" s="383">
        <v>7</v>
      </c>
      <c r="K126" s="384" t="s">
        <v>48</v>
      </c>
      <c r="L126" s="385">
        <v>9</v>
      </c>
      <c r="M126" s="383">
        <v>9</v>
      </c>
      <c r="N126" s="384" t="s">
        <v>48</v>
      </c>
      <c r="O126" s="385">
        <v>2</v>
      </c>
      <c r="P126" s="383">
        <v>6</v>
      </c>
      <c r="Q126" s="384" t="s">
        <v>48</v>
      </c>
      <c r="R126" s="385">
        <v>5</v>
      </c>
      <c r="S126" s="383">
        <v>6</v>
      </c>
      <c r="T126" s="384" t="s">
        <v>48</v>
      </c>
      <c r="U126" s="390">
        <v>8</v>
      </c>
      <c r="V126" s="383">
        <v>4</v>
      </c>
      <c r="W126" s="384" t="s">
        <v>48</v>
      </c>
      <c r="X126" s="385">
        <v>1</v>
      </c>
      <c r="Y126" s="383">
        <v>1</v>
      </c>
      <c r="Z126" s="384" t="s">
        <v>48</v>
      </c>
      <c r="AA126" s="390">
        <v>5</v>
      </c>
      <c r="AB126" s="383">
        <v>3</v>
      </c>
      <c r="AC126" s="384" t="s">
        <v>48</v>
      </c>
      <c r="AD126" s="385">
        <v>7</v>
      </c>
      <c r="AE126" s="383">
        <v>4</v>
      </c>
      <c r="AF126" s="384" t="s">
        <v>48</v>
      </c>
      <c r="AG126" s="390">
        <v>3</v>
      </c>
      <c r="AH126" s="383">
        <v>5</v>
      </c>
      <c r="AI126" s="384" t="s">
        <v>48</v>
      </c>
      <c r="AJ126" s="385">
        <v>2</v>
      </c>
      <c r="AK126" s="383">
        <v>5</v>
      </c>
      <c r="AL126" s="384" t="s">
        <v>48</v>
      </c>
      <c r="AM126" s="385">
        <v>4</v>
      </c>
      <c r="AN126" s="112"/>
      <c r="AO126" s="113"/>
      <c r="AP126" s="114"/>
      <c r="AQ126" s="112"/>
      <c r="AR126" s="113"/>
      <c r="AS126" s="114"/>
      <c r="AT126" s="112"/>
      <c r="AU126" s="113"/>
      <c r="AV126" s="114"/>
      <c r="AW126" s="112"/>
      <c r="AX126" s="113"/>
      <c r="AY126" s="114"/>
      <c r="AZ126" s="112"/>
      <c r="BA126" s="113"/>
      <c r="BB126" s="114"/>
      <c r="BC126" s="112"/>
      <c r="BD126" s="113"/>
      <c r="BE126" s="114"/>
      <c r="BF126" s="112"/>
      <c r="BG126" s="113"/>
      <c r="BH126" s="114"/>
      <c r="BI126" s="112"/>
      <c r="BJ126" s="113"/>
      <c r="BK126" s="114"/>
      <c r="BL126" s="112"/>
      <c r="BM126" s="113"/>
      <c r="BN126" s="114"/>
      <c r="BO126" s="112"/>
      <c r="BP126" s="113"/>
      <c r="BQ126" s="114"/>
    </row>
    <row r="127" spans="3:69" s="91" customFormat="1" ht="20.25" customHeight="1" thickTop="1">
      <c r="C127" s="222"/>
      <c r="D127" s="387"/>
      <c r="E127" s="388"/>
      <c r="F127" s="389"/>
      <c r="G127" s="387"/>
      <c r="H127" s="388"/>
      <c r="I127" s="389"/>
      <c r="J127" s="387"/>
      <c r="K127" s="388"/>
      <c r="L127" s="389"/>
      <c r="M127" s="387"/>
      <c r="N127" s="388"/>
      <c r="O127" s="389"/>
      <c r="P127" s="387"/>
      <c r="Q127" s="388"/>
      <c r="R127" s="389"/>
      <c r="S127" s="387"/>
      <c r="T127" s="388"/>
      <c r="U127" s="389"/>
      <c r="V127" s="387"/>
      <c r="W127" s="388"/>
      <c r="X127" s="389"/>
      <c r="Y127" s="387"/>
      <c r="Z127" s="388"/>
      <c r="AA127" s="389"/>
      <c r="AB127" s="387"/>
      <c r="AC127" s="388"/>
      <c r="AD127" s="389"/>
      <c r="AE127" s="387"/>
      <c r="AF127" s="388"/>
      <c r="AG127" s="389"/>
      <c r="AH127" s="387"/>
      <c r="AI127" s="388"/>
      <c r="AJ127" s="389"/>
      <c r="AK127" s="387"/>
      <c r="AL127" s="388"/>
      <c r="AM127" s="389"/>
      <c r="AN127" s="109"/>
      <c r="AO127" s="110"/>
      <c r="AP127" s="111"/>
      <c r="AQ127" s="109"/>
      <c r="AR127" s="110"/>
      <c r="AS127" s="111"/>
      <c r="AT127" s="109"/>
      <c r="AU127" s="110"/>
      <c r="AV127" s="111"/>
      <c r="AW127" s="109"/>
      <c r="AX127" s="110"/>
      <c r="AY127" s="111"/>
      <c r="AZ127" s="109"/>
      <c r="BA127" s="110"/>
      <c r="BB127" s="111"/>
      <c r="BC127" s="109"/>
      <c r="BD127" s="110"/>
      <c r="BE127" s="111"/>
      <c r="BF127" s="109"/>
      <c r="BG127" s="110"/>
      <c r="BH127" s="111"/>
      <c r="BI127" s="109"/>
      <c r="BJ127" s="110"/>
      <c r="BK127" s="111"/>
      <c r="BL127" s="109"/>
      <c r="BM127" s="110"/>
      <c r="BN127" s="111"/>
      <c r="BO127" s="109"/>
      <c r="BP127" s="110"/>
      <c r="BQ127" s="111"/>
    </row>
    <row r="128" spans="3:69" s="91" customFormat="1" ht="20.25" customHeight="1">
      <c r="C128" s="220" t="s">
        <v>133</v>
      </c>
      <c r="D128" s="105">
        <v>1</v>
      </c>
      <c r="E128" s="106"/>
      <c r="F128" s="158"/>
      <c r="G128" s="105">
        <v>1</v>
      </c>
      <c r="H128" s="106" t="s">
        <v>148</v>
      </c>
      <c r="I128" s="158">
        <v>4</v>
      </c>
      <c r="J128" s="105">
        <v>4</v>
      </c>
      <c r="K128" s="106"/>
      <c r="L128" s="158"/>
      <c r="M128" s="105">
        <v>4</v>
      </c>
      <c r="N128" s="106"/>
      <c r="O128" s="158"/>
      <c r="P128" s="105">
        <v>4</v>
      </c>
      <c r="Q128" s="106"/>
      <c r="R128" s="158"/>
      <c r="S128" s="105">
        <v>4</v>
      </c>
      <c r="T128" s="106" t="s">
        <v>148</v>
      </c>
      <c r="U128" s="158">
        <v>8</v>
      </c>
      <c r="V128" s="105">
        <v>8</v>
      </c>
      <c r="W128" s="106"/>
      <c r="X128" s="158"/>
      <c r="Y128" s="105">
        <v>8</v>
      </c>
      <c r="Z128" s="106"/>
      <c r="AA128" s="158"/>
      <c r="AB128" s="105">
        <v>8</v>
      </c>
      <c r="AC128" s="106"/>
      <c r="AD128" s="158"/>
      <c r="AE128" s="105">
        <v>8</v>
      </c>
      <c r="AF128" s="106" t="s">
        <v>148</v>
      </c>
      <c r="AG128" s="158">
        <v>3</v>
      </c>
      <c r="AH128" s="105">
        <v>3</v>
      </c>
      <c r="AI128" s="106"/>
      <c r="AJ128" s="158"/>
      <c r="AK128" s="105">
        <v>3</v>
      </c>
      <c r="AL128" s="106"/>
      <c r="AM128" s="158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</row>
    <row r="129" spans="3:69" s="91" customFormat="1" ht="20.25" customHeight="1">
      <c r="C129" s="372"/>
      <c r="D129" s="112">
        <v>2</v>
      </c>
      <c r="E129" s="113"/>
      <c r="F129" s="223"/>
      <c r="G129" s="112">
        <v>2</v>
      </c>
      <c r="H129" s="113" t="s">
        <v>148</v>
      </c>
      <c r="I129" s="223">
        <v>5</v>
      </c>
      <c r="J129" s="112">
        <v>5</v>
      </c>
      <c r="K129" s="113"/>
      <c r="L129" s="223"/>
      <c r="M129" s="112">
        <v>5</v>
      </c>
      <c r="N129" s="113" t="s">
        <v>148</v>
      </c>
      <c r="O129" s="223">
        <v>1</v>
      </c>
      <c r="P129" s="112">
        <v>1</v>
      </c>
      <c r="Q129" s="113"/>
      <c r="R129" s="223"/>
      <c r="S129" s="112">
        <v>1</v>
      </c>
      <c r="T129" s="113" t="s">
        <v>148</v>
      </c>
      <c r="U129" s="223">
        <v>9</v>
      </c>
      <c r="V129" s="112">
        <v>9</v>
      </c>
      <c r="W129" s="113"/>
      <c r="X129" s="223"/>
      <c r="Y129" s="112">
        <v>9</v>
      </c>
      <c r="Z129" s="113" t="s">
        <v>148</v>
      </c>
      <c r="AA129" s="223">
        <v>2</v>
      </c>
      <c r="AB129" s="112">
        <v>2</v>
      </c>
      <c r="AC129" s="113"/>
      <c r="AD129" s="223"/>
      <c r="AE129" s="112">
        <v>2</v>
      </c>
      <c r="AF129" s="113" t="s">
        <v>148</v>
      </c>
      <c r="AG129" s="223">
        <v>6</v>
      </c>
      <c r="AH129" s="112">
        <v>6</v>
      </c>
      <c r="AI129" s="113"/>
      <c r="AJ129" s="223"/>
      <c r="AK129" s="112">
        <v>6</v>
      </c>
      <c r="AL129" s="113"/>
      <c r="AM129" s="22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</row>
    <row r="130" spans="3:69" s="91" customFormat="1" ht="20.25" customHeight="1">
      <c r="C130" s="334"/>
      <c r="D130" s="162">
        <v>3</v>
      </c>
      <c r="E130" s="163"/>
      <c r="F130" s="164"/>
      <c r="G130" s="162">
        <v>3</v>
      </c>
      <c r="H130" s="163" t="s">
        <v>148</v>
      </c>
      <c r="I130" s="164">
        <v>6</v>
      </c>
      <c r="J130" s="162">
        <v>6</v>
      </c>
      <c r="K130" s="163"/>
      <c r="L130" s="164"/>
      <c r="M130" s="162">
        <v>6</v>
      </c>
      <c r="N130" s="163" t="s">
        <v>148</v>
      </c>
      <c r="O130" s="164">
        <v>7</v>
      </c>
      <c r="P130" s="162">
        <v>7</v>
      </c>
      <c r="Q130" s="163"/>
      <c r="R130" s="164"/>
      <c r="S130" s="162">
        <v>7</v>
      </c>
      <c r="T130" s="163"/>
      <c r="U130" s="164"/>
      <c r="V130" s="162">
        <v>7</v>
      </c>
      <c r="W130" s="163"/>
      <c r="X130" s="164"/>
      <c r="Y130" s="162">
        <v>7</v>
      </c>
      <c r="Z130" s="163" t="s">
        <v>148</v>
      </c>
      <c r="AA130" s="164">
        <v>5</v>
      </c>
      <c r="AB130" s="162">
        <v>5</v>
      </c>
      <c r="AC130" s="163"/>
      <c r="AD130" s="164"/>
      <c r="AE130" s="162">
        <v>5</v>
      </c>
      <c r="AF130" s="163" t="s">
        <v>148</v>
      </c>
      <c r="AG130" s="164">
        <v>9</v>
      </c>
      <c r="AH130" s="162">
        <v>9</v>
      </c>
      <c r="AI130" s="163"/>
      <c r="AJ130" s="164"/>
      <c r="AK130" s="162">
        <v>9</v>
      </c>
      <c r="AL130" s="163"/>
      <c r="AM130" s="164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</row>
    <row r="131" spans="3:69" s="91" customFormat="1" ht="20.25" customHeight="1">
      <c r="C131" s="80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</row>
    <row r="132" spans="3:69" s="91" customFormat="1" ht="20.25" customHeight="1">
      <c r="C132" s="80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Y132" s="209"/>
      <c r="Z132" s="209"/>
      <c r="AA132" s="209"/>
      <c r="AE132" s="209"/>
      <c r="AF132" s="209"/>
      <c r="AG132" s="209"/>
      <c r="AK132" s="209"/>
      <c r="AL132" s="209"/>
      <c r="AM132" s="209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</row>
    <row r="133" spans="3:69" s="91" customFormat="1" ht="20.25" customHeight="1">
      <c r="C133" s="80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</row>
    <row r="134" spans="2:69" ht="22.5" customHeight="1">
      <c r="B134" s="7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</row>
    <row r="135" spans="2:69" ht="22.5" customHeight="1">
      <c r="B135" s="135" t="s">
        <v>212</v>
      </c>
      <c r="D135" s="91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</row>
    <row r="136" spans="3:69" ht="20.25" customHeight="1">
      <c r="C136" s="219"/>
      <c r="D136" s="118" t="s">
        <v>26</v>
      </c>
      <c r="E136" s="119">
        <v>1</v>
      </c>
      <c r="F136" s="120" t="s">
        <v>27</v>
      </c>
      <c r="G136" s="118" t="s">
        <v>26</v>
      </c>
      <c r="H136" s="119">
        <f>E136+1</f>
        <v>2</v>
      </c>
      <c r="I136" s="120" t="s">
        <v>27</v>
      </c>
      <c r="J136" s="118" t="s">
        <v>26</v>
      </c>
      <c r="K136" s="119">
        <f>H136+1</f>
        <v>3</v>
      </c>
      <c r="L136" s="120" t="s">
        <v>27</v>
      </c>
      <c r="M136" s="118" t="s">
        <v>26</v>
      </c>
      <c r="N136" s="119">
        <f>K136+1</f>
        <v>4</v>
      </c>
      <c r="O136" s="120" t="s">
        <v>27</v>
      </c>
      <c r="P136" s="118" t="s">
        <v>26</v>
      </c>
      <c r="Q136" s="119">
        <f>N136+1</f>
        <v>5</v>
      </c>
      <c r="R136" s="121" t="s">
        <v>27</v>
      </c>
      <c r="S136" s="118" t="s">
        <v>26</v>
      </c>
      <c r="T136" s="119">
        <f>Q136+1</f>
        <v>6</v>
      </c>
      <c r="U136" s="120" t="s">
        <v>27</v>
      </c>
      <c r="V136" s="118" t="s">
        <v>26</v>
      </c>
      <c r="W136" s="119">
        <f>T136+1</f>
        <v>7</v>
      </c>
      <c r="X136" s="120" t="s">
        <v>27</v>
      </c>
      <c r="Y136" s="118" t="s">
        <v>26</v>
      </c>
      <c r="Z136" s="119">
        <f>W136+1</f>
        <v>8</v>
      </c>
      <c r="AA136" s="120" t="s">
        <v>27</v>
      </c>
      <c r="AB136" s="118" t="s">
        <v>26</v>
      </c>
      <c r="AC136" s="119">
        <f>Z136+1</f>
        <v>9</v>
      </c>
      <c r="AD136" s="120" t="s">
        <v>27</v>
      </c>
      <c r="AE136" s="118" t="s">
        <v>26</v>
      </c>
      <c r="AF136" s="119">
        <f>AC136+1</f>
        <v>10</v>
      </c>
      <c r="AG136" s="120" t="s">
        <v>27</v>
      </c>
      <c r="AH136" s="118" t="s">
        <v>26</v>
      </c>
      <c r="AI136" s="119">
        <f>AF136+1</f>
        <v>11</v>
      </c>
      <c r="AJ136" s="120" t="s">
        <v>27</v>
      </c>
      <c r="AK136" s="118" t="s">
        <v>26</v>
      </c>
      <c r="AL136" s="119">
        <f>AI136+1</f>
        <v>12</v>
      </c>
      <c r="AM136" s="120" t="s">
        <v>27</v>
      </c>
      <c r="AN136" s="118" t="s">
        <v>26</v>
      </c>
      <c r="AO136" s="119">
        <f>AL136+1</f>
        <v>13</v>
      </c>
      <c r="AP136" s="120" t="s">
        <v>27</v>
      </c>
      <c r="AQ136" s="118" t="s">
        <v>26</v>
      </c>
      <c r="AR136" s="119">
        <f>AO136+1</f>
        <v>14</v>
      </c>
      <c r="AS136" s="120" t="s">
        <v>27</v>
      </c>
      <c r="AT136" s="118" t="s">
        <v>26</v>
      </c>
      <c r="AU136" s="119">
        <f>AR136+1</f>
        <v>15</v>
      </c>
      <c r="AV136" s="120" t="s">
        <v>27</v>
      </c>
      <c r="AW136" s="118" t="s">
        <v>26</v>
      </c>
      <c r="AX136" s="119">
        <f>AU136+1</f>
        <v>16</v>
      </c>
      <c r="AY136" s="120" t="s">
        <v>27</v>
      </c>
      <c r="AZ136" s="118" t="s">
        <v>26</v>
      </c>
      <c r="BA136" s="119">
        <f>AX136+1</f>
        <v>17</v>
      </c>
      <c r="BB136" s="120" t="s">
        <v>27</v>
      </c>
      <c r="BC136" s="118" t="s">
        <v>26</v>
      </c>
      <c r="BD136" s="119">
        <f>BA136+1</f>
        <v>18</v>
      </c>
      <c r="BE136" s="120" t="s">
        <v>27</v>
      </c>
      <c r="BF136" s="118" t="s">
        <v>26</v>
      </c>
      <c r="BG136" s="119">
        <f>BD136+1</f>
        <v>19</v>
      </c>
      <c r="BH136" s="120" t="s">
        <v>27</v>
      </c>
      <c r="BI136" s="118" t="s">
        <v>26</v>
      </c>
      <c r="BJ136" s="119">
        <f>BG136+1</f>
        <v>20</v>
      </c>
      <c r="BK136" s="120" t="s">
        <v>27</v>
      </c>
      <c r="BL136" s="118" t="s">
        <v>26</v>
      </c>
      <c r="BM136" s="119">
        <f>BJ136+1</f>
        <v>21</v>
      </c>
      <c r="BN136" s="120" t="s">
        <v>27</v>
      </c>
      <c r="BO136" s="118" t="s">
        <v>26</v>
      </c>
      <c r="BP136" s="119">
        <f>BM136+1</f>
        <v>22</v>
      </c>
      <c r="BQ136" s="120" t="s">
        <v>27</v>
      </c>
    </row>
    <row r="137" spans="3:69" s="91" customFormat="1" ht="20.25" customHeight="1" thickBot="1">
      <c r="C137" s="220">
        <v>1</v>
      </c>
      <c r="D137" s="383">
        <v>7</v>
      </c>
      <c r="E137" s="384" t="s">
        <v>48</v>
      </c>
      <c r="F137" s="385">
        <v>4</v>
      </c>
      <c r="G137" s="386">
        <v>4</v>
      </c>
      <c r="H137" s="384" t="s">
        <v>48</v>
      </c>
      <c r="I137" s="390">
        <v>6</v>
      </c>
      <c r="J137" s="383">
        <v>7</v>
      </c>
      <c r="K137" s="384" t="s">
        <v>48</v>
      </c>
      <c r="L137" s="385">
        <v>9</v>
      </c>
      <c r="M137" s="386">
        <v>8</v>
      </c>
      <c r="N137" s="384" t="s">
        <v>48</v>
      </c>
      <c r="O137" s="385">
        <v>7</v>
      </c>
      <c r="P137" s="383">
        <v>2</v>
      </c>
      <c r="Q137" s="384" t="s">
        <v>48</v>
      </c>
      <c r="R137" s="385">
        <v>8</v>
      </c>
      <c r="S137" s="383">
        <v>6</v>
      </c>
      <c r="T137" s="384" t="s">
        <v>48</v>
      </c>
      <c r="U137" s="390">
        <v>8</v>
      </c>
      <c r="V137" s="383">
        <v>3</v>
      </c>
      <c r="W137" s="384" t="s">
        <v>48</v>
      </c>
      <c r="X137" s="385">
        <v>5</v>
      </c>
      <c r="Y137" s="383">
        <v>6</v>
      </c>
      <c r="Z137" s="384" t="s">
        <v>48</v>
      </c>
      <c r="AA137" s="385">
        <v>3</v>
      </c>
      <c r="AB137" s="383">
        <v>6</v>
      </c>
      <c r="AC137" s="384" t="s">
        <v>48</v>
      </c>
      <c r="AD137" s="385">
        <v>1</v>
      </c>
      <c r="AE137" s="383">
        <v>1</v>
      </c>
      <c r="AF137" s="384" t="s">
        <v>48</v>
      </c>
      <c r="AG137" s="390">
        <v>9</v>
      </c>
      <c r="AH137" s="383">
        <v>1</v>
      </c>
      <c r="AI137" s="384" t="s">
        <v>48</v>
      </c>
      <c r="AJ137" s="385">
        <v>7</v>
      </c>
      <c r="AK137" s="383">
        <v>8</v>
      </c>
      <c r="AL137" s="384" t="s">
        <v>48</v>
      </c>
      <c r="AM137" s="385">
        <v>1</v>
      </c>
      <c r="AN137" s="105"/>
      <c r="AO137" s="106"/>
      <c r="AP137" s="107"/>
      <c r="AQ137" s="105"/>
      <c r="AR137" s="106"/>
      <c r="AS137" s="107"/>
      <c r="AT137" s="105"/>
      <c r="AU137" s="106"/>
      <c r="AV137" s="107"/>
      <c r="AW137" s="105"/>
      <c r="AX137" s="106"/>
      <c r="AY137" s="107"/>
      <c r="AZ137" s="105"/>
      <c r="BA137" s="106"/>
      <c r="BB137" s="107"/>
      <c r="BC137" s="105"/>
      <c r="BD137" s="106"/>
      <c r="BE137" s="107"/>
      <c r="BF137" s="105"/>
      <c r="BG137" s="106"/>
      <c r="BH137" s="107"/>
      <c r="BI137" s="105"/>
      <c r="BJ137" s="106"/>
      <c r="BK137" s="107"/>
      <c r="BL137" s="105"/>
      <c r="BM137" s="106"/>
      <c r="BN137" s="107"/>
      <c r="BO137" s="105"/>
      <c r="BP137" s="106"/>
      <c r="BQ137" s="107"/>
    </row>
    <row r="138" spans="3:69" s="91" customFormat="1" ht="20.25" customHeight="1" thickTop="1">
      <c r="C138" s="221"/>
      <c r="D138" s="387"/>
      <c r="E138" s="388"/>
      <c r="F138" s="389"/>
      <c r="G138" s="387"/>
      <c r="H138" s="388"/>
      <c r="I138" s="389"/>
      <c r="J138" s="387"/>
      <c r="K138" s="388"/>
      <c r="L138" s="389"/>
      <c r="M138" s="387"/>
      <c r="N138" s="388"/>
      <c r="O138" s="389"/>
      <c r="P138" s="387"/>
      <c r="Q138" s="388"/>
      <c r="R138" s="389"/>
      <c r="S138" s="387"/>
      <c r="T138" s="388"/>
      <c r="U138" s="389"/>
      <c r="V138" s="387"/>
      <c r="W138" s="388"/>
      <c r="X138" s="389"/>
      <c r="Y138" s="387"/>
      <c r="Z138" s="388"/>
      <c r="AA138" s="389"/>
      <c r="AB138" s="387"/>
      <c r="AC138" s="388"/>
      <c r="AD138" s="389"/>
      <c r="AE138" s="387"/>
      <c r="AF138" s="388"/>
      <c r="AG138" s="389"/>
      <c r="AH138" s="387"/>
      <c r="AI138" s="388"/>
      <c r="AJ138" s="389"/>
      <c r="AK138" s="387"/>
      <c r="AL138" s="388"/>
      <c r="AM138" s="389"/>
      <c r="AN138" s="109"/>
      <c r="AO138" s="110"/>
      <c r="AP138" s="111"/>
      <c r="AQ138" s="109"/>
      <c r="AR138" s="110"/>
      <c r="AS138" s="111"/>
      <c r="AT138" s="109"/>
      <c r="AU138" s="110"/>
      <c r="AV138" s="111"/>
      <c r="AW138" s="109"/>
      <c r="AX138" s="110"/>
      <c r="AY138" s="111"/>
      <c r="AZ138" s="109"/>
      <c r="BA138" s="110"/>
      <c r="BB138" s="111"/>
      <c r="BC138" s="109"/>
      <c r="BD138" s="110"/>
      <c r="BE138" s="111"/>
      <c r="BF138" s="109"/>
      <c r="BG138" s="110"/>
      <c r="BH138" s="111"/>
      <c r="BI138" s="109"/>
      <c r="BJ138" s="110"/>
      <c r="BK138" s="111"/>
      <c r="BL138" s="109"/>
      <c r="BM138" s="110"/>
      <c r="BN138" s="111"/>
      <c r="BO138" s="109"/>
      <c r="BP138" s="110"/>
      <c r="BQ138" s="111"/>
    </row>
    <row r="139" spans="3:69" s="91" customFormat="1" ht="20.25" customHeight="1" thickBot="1">
      <c r="C139" s="220">
        <v>2</v>
      </c>
      <c r="D139" s="383">
        <v>9</v>
      </c>
      <c r="E139" s="384" t="s">
        <v>48</v>
      </c>
      <c r="F139" s="385">
        <v>6</v>
      </c>
      <c r="G139" s="386">
        <v>5</v>
      </c>
      <c r="H139" s="384" t="s">
        <v>48</v>
      </c>
      <c r="I139" s="385">
        <v>7</v>
      </c>
      <c r="J139" s="383">
        <v>8</v>
      </c>
      <c r="K139" s="384" t="s">
        <v>48</v>
      </c>
      <c r="L139" s="385">
        <v>3</v>
      </c>
      <c r="M139" s="383">
        <v>1</v>
      </c>
      <c r="N139" s="384" t="s">
        <v>48</v>
      </c>
      <c r="O139" s="390">
        <v>3</v>
      </c>
      <c r="P139" s="383">
        <v>6</v>
      </c>
      <c r="Q139" s="384" t="s">
        <v>48</v>
      </c>
      <c r="R139" s="385">
        <v>5</v>
      </c>
      <c r="S139" s="383">
        <v>5</v>
      </c>
      <c r="T139" s="384" t="s">
        <v>48</v>
      </c>
      <c r="U139" s="390">
        <v>9</v>
      </c>
      <c r="V139" s="383">
        <v>2</v>
      </c>
      <c r="W139" s="384" t="s">
        <v>48</v>
      </c>
      <c r="X139" s="385">
        <v>6</v>
      </c>
      <c r="Y139" s="386">
        <v>2</v>
      </c>
      <c r="Z139" s="384" t="s">
        <v>48</v>
      </c>
      <c r="AA139" s="385">
        <v>4</v>
      </c>
      <c r="AB139" s="383">
        <v>9</v>
      </c>
      <c r="AC139" s="384" t="s">
        <v>48</v>
      </c>
      <c r="AD139" s="385">
        <v>4</v>
      </c>
      <c r="AE139" s="383">
        <v>7</v>
      </c>
      <c r="AF139" s="384" t="s">
        <v>48</v>
      </c>
      <c r="AG139" s="390">
        <v>6</v>
      </c>
      <c r="AH139" s="383">
        <v>4</v>
      </c>
      <c r="AI139" s="384" t="s">
        <v>48</v>
      </c>
      <c r="AJ139" s="385">
        <v>8</v>
      </c>
      <c r="AK139" s="383">
        <v>7</v>
      </c>
      <c r="AL139" s="384" t="s">
        <v>48</v>
      </c>
      <c r="AM139" s="385">
        <v>2</v>
      </c>
      <c r="AN139" s="105"/>
      <c r="AO139" s="106"/>
      <c r="AP139" s="107"/>
      <c r="AQ139" s="105"/>
      <c r="AR139" s="106"/>
      <c r="AS139" s="107"/>
      <c r="AT139" s="105"/>
      <c r="AU139" s="106"/>
      <c r="AV139" s="107"/>
      <c r="AW139" s="105"/>
      <c r="AX139" s="106"/>
      <c r="AY139" s="107"/>
      <c r="AZ139" s="105"/>
      <c r="BA139" s="106"/>
      <c r="BB139" s="107"/>
      <c r="BC139" s="105"/>
      <c r="BD139" s="106"/>
      <c r="BE139" s="107"/>
      <c r="BF139" s="105"/>
      <c r="BG139" s="106"/>
      <c r="BH139" s="107"/>
      <c r="BI139" s="105"/>
      <c r="BJ139" s="106"/>
      <c r="BK139" s="107"/>
      <c r="BL139" s="105"/>
      <c r="BM139" s="106"/>
      <c r="BN139" s="107"/>
      <c r="BO139" s="105"/>
      <c r="BP139" s="106"/>
      <c r="BQ139" s="107"/>
    </row>
    <row r="140" spans="3:69" s="91" customFormat="1" ht="20.25" customHeight="1" thickTop="1">
      <c r="C140" s="221"/>
      <c r="D140" s="387"/>
      <c r="E140" s="388"/>
      <c r="F140" s="389"/>
      <c r="G140" s="387"/>
      <c r="H140" s="388"/>
      <c r="I140" s="389"/>
      <c r="J140" s="387"/>
      <c r="K140" s="388"/>
      <c r="L140" s="389"/>
      <c r="M140" s="387"/>
      <c r="N140" s="388"/>
      <c r="O140" s="389"/>
      <c r="P140" s="387"/>
      <c r="Q140" s="388"/>
      <c r="R140" s="389"/>
      <c r="S140" s="387"/>
      <c r="T140" s="388"/>
      <c r="U140" s="389"/>
      <c r="V140" s="387"/>
      <c r="W140" s="388"/>
      <c r="X140" s="389"/>
      <c r="Y140" s="387"/>
      <c r="Z140" s="388"/>
      <c r="AA140" s="389"/>
      <c r="AB140" s="387"/>
      <c r="AC140" s="388"/>
      <c r="AD140" s="389"/>
      <c r="AE140" s="387"/>
      <c r="AF140" s="388"/>
      <c r="AG140" s="389"/>
      <c r="AH140" s="387"/>
      <c r="AI140" s="388"/>
      <c r="AJ140" s="389"/>
      <c r="AK140" s="387"/>
      <c r="AL140" s="388"/>
      <c r="AM140" s="389"/>
      <c r="AN140" s="109"/>
      <c r="AO140" s="110"/>
      <c r="AP140" s="111"/>
      <c r="AQ140" s="109"/>
      <c r="AR140" s="110"/>
      <c r="AS140" s="111"/>
      <c r="AT140" s="109"/>
      <c r="AU140" s="110"/>
      <c r="AV140" s="111"/>
      <c r="AW140" s="109"/>
      <c r="AX140" s="110"/>
      <c r="AY140" s="111"/>
      <c r="AZ140" s="109"/>
      <c r="BA140" s="110"/>
      <c r="BB140" s="111"/>
      <c r="BC140" s="109"/>
      <c r="BD140" s="110"/>
      <c r="BE140" s="111"/>
      <c r="BF140" s="109"/>
      <c r="BG140" s="110"/>
      <c r="BH140" s="111"/>
      <c r="BI140" s="109"/>
      <c r="BJ140" s="110"/>
      <c r="BK140" s="111"/>
      <c r="BL140" s="109"/>
      <c r="BM140" s="110"/>
      <c r="BN140" s="111"/>
      <c r="BO140" s="109"/>
      <c r="BP140" s="110"/>
      <c r="BQ140" s="111"/>
    </row>
    <row r="141" spans="3:69" s="91" customFormat="1" ht="20.25" customHeight="1" thickBot="1">
      <c r="C141" s="220">
        <v>3</v>
      </c>
      <c r="D141" s="383">
        <v>8</v>
      </c>
      <c r="E141" s="384" t="s">
        <v>48</v>
      </c>
      <c r="F141" s="385">
        <v>5</v>
      </c>
      <c r="G141" s="383">
        <v>9</v>
      </c>
      <c r="H141" s="384" t="s">
        <v>48</v>
      </c>
      <c r="I141" s="385">
        <v>8</v>
      </c>
      <c r="J141" s="383">
        <v>2</v>
      </c>
      <c r="K141" s="384" t="s">
        <v>48</v>
      </c>
      <c r="L141" s="385">
        <v>1</v>
      </c>
      <c r="M141" s="383">
        <v>9</v>
      </c>
      <c r="N141" s="384" t="s">
        <v>48</v>
      </c>
      <c r="O141" s="385">
        <v>2</v>
      </c>
      <c r="P141" s="383">
        <v>3</v>
      </c>
      <c r="Q141" s="384" t="s">
        <v>48</v>
      </c>
      <c r="R141" s="385">
        <v>9</v>
      </c>
      <c r="S141" s="383">
        <v>3</v>
      </c>
      <c r="T141" s="384" t="s">
        <v>48</v>
      </c>
      <c r="U141" s="385">
        <v>2</v>
      </c>
      <c r="V141" s="383">
        <v>4</v>
      </c>
      <c r="W141" s="384" t="s">
        <v>48</v>
      </c>
      <c r="X141" s="385">
        <v>1</v>
      </c>
      <c r="Y141" s="383">
        <v>1</v>
      </c>
      <c r="Z141" s="384" t="s">
        <v>48</v>
      </c>
      <c r="AA141" s="390">
        <v>5</v>
      </c>
      <c r="AB141" s="383">
        <v>3</v>
      </c>
      <c r="AC141" s="384" t="s">
        <v>48</v>
      </c>
      <c r="AD141" s="385">
        <v>7</v>
      </c>
      <c r="AE141" s="383">
        <v>4</v>
      </c>
      <c r="AF141" s="384" t="s">
        <v>48</v>
      </c>
      <c r="AG141" s="390">
        <v>3</v>
      </c>
      <c r="AH141" s="383">
        <v>5</v>
      </c>
      <c r="AI141" s="384" t="s">
        <v>48</v>
      </c>
      <c r="AJ141" s="385">
        <v>2</v>
      </c>
      <c r="AK141" s="383">
        <v>5</v>
      </c>
      <c r="AL141" s="384" t="s">
        <v>48</v>
      </c>
      <c r="AM141" s="385">
        <v>4</v>
      </c>
      <c r="AN141" s="112"/>
      <c r="AO141" s="113"/>
      <c r="AP141" s="114"/>
      <c r="AQ141" s="112"/>
      <c r="AR141" s="113"/>
      <c r="AS141" s="114"/>
      <c r="AT141" s="112"/>
      <c r="AU141" s="113"/>
      <c r="AV141" s="114"/>
      <c r="AW141" s="112"/>
      <c r="AX141" s="113"/>
      <c r="AY141" s="114"/>
      <c r="AZ141" s="112"/>
      <c r="BA141" s="113"/>
      <c r="BB141" s="114"/>
      <c r="BC141" s="112"/>
      <c r="BD141" s="113"/>
      <c r="BE141" s="114"/>
      <c r="BF141" s="112"/>
      <c r="BG141" s="113"/>
      <c r="BH141" s="114"/>
      <c r="BI141" s="112"/>
      <c r="BJ141" s="113"/>
      <c r="BK141" s="114"/>
      <c r="BL141" s="112"/>
      <c r="BM141" s="113"/>
      <c r="BN141" s="114"/>
      <c r="BO141" s="112"/>
      <c r="BP141" s="113"/>
      <c r="BQ141" s="114"/>
    </row>
    <row r="142" spans="3:69" s="91" customFormat="1" ht="20.25" customHeight="1" thickTop="1">
      <c r="C142" s="222"/>
      <c r="D142" s="387"/>
      <c r="E142" s="388"/>
      <c r="F142" s="389"/>
      <c r="G142" s="387"/>
      <c r="H142" s="388"/>
      <c r="I142" s="389"/>
      <c r="J142" s="387"/>
      <c r="K142" s="388"/>
      <c r="L142" s="389"/>
      <c r="M142" s="387"/>
      <c r="N142" s="388"/>
      <c r="O142" s="389"/>
      <c r="P142" s="387"/>
      <c r="Q142" s="388"/>
      <c r="R142" s="389"/>
      <c r="S142" s="387"/>
      <c r="T142" s="388"/>
      <c r="U142" s="389"/>
      <c r="V142" s="387"/>
      <c r="W142" s="388"/>
      <c r="X142" s="389"/>
      <c r="Y142" s="387"/>
      <c r="Z142" s="388"/>
      <c r="AA142" s="389"/>
      <c r="AB142" s="387"/>
      <c r="AC142" s="388"/>
      <c r="AD142" s="389"/>
      <c r="AE142" s="387"/>
      <c r="AF142" s="388"/>
      <c r="AG142" s="389"/>
      <c r="AH142" s="387"/>
      <c r="AI142" s="388"/>
      <c r="AJ142" s="389"/>
      <c r="AK142" s="387"/>
      <c r="AL142" s="388"/>
      <c r="AM142" s="389"/>
      <c r="AN142" s="109"/>
      <c r="AO142" s="110"/>
      <c r="AP142" s="111"/>
      <c r="AQ142" s="109"/>
      <c r="AR142" s="110"/>
      <c r="AS142" s="111"/>
      <c r="AT142" s="109"/>
      <c r="AU142" s="110"/>
      <c r="AV142" s="111"/>
      <c r="AW142" s="109"/>
      <c r="AX142" s="110"/>
      <c r="AY142" s="111"/>
      <c r="AZ142" s="109"/>
      <c r="BA142" s="110"/>
      <c r="BB142" s="111"/>
      <c r="BC142" s="109"/>
      <c r="BD142" s="110"/>
      <c r="BE142" s="111"/>
      <c r="BF142" s="109"/>
      <c r="BG142" s="110"/>
      <c r="BH142" s="111"/>
      <c r="BI142" s="109"/>
      <c r="BJ142" s="110"/>
      <c r="BK142" s="111"/>
      <c r="BL142" s="109"/>
      <c r="BM142" s="110"/>
      <c r="BN142" s="111"/>
      <c r="BO142" s="109"/>
      <c r="BP142" s="110"/>
      <c r="BQ142" s="111"/>
    </row>
    <row r="143" spans="3:69" s="91" customFormat="1" ht="20.25" customHeight="1">
      <c r="C143" s="220" t="s">
        <v>133</v>
      </c>
      <c r="D143" s="105">
        <v>1</v>
      </c>
      <c r="E143" s="106"/>
      <c r="F143" s="158"/>
      <c r="G143" s="105">
        <v>1</v>
      </c>
      <c r="H143" s="106" t="s">
        <v>148</v>
      </c>
      <c r="I143" s="158">
        <v>4</v>
      </c>
      <c r="J143" s="105">
        <v>4</v>
      </c>
      <c r="K143" s="106"/>
      <c r="L143" s="158"/>
      <c r="M143" s="105">
        <v>4</v>
      </c>
      <c r="N143" s="106"/>
      <c r="O143" s="158"/>
      <c r="P143" s="105">
        <v>4</v>
      </c>
      <c r="Q143" s="106"/>
      <c r="R143" s="158"/>
      <c r="S143" s="105">
        <v>4</v>
      </c>
      <c r="T143" s="106" t="s">
        <v>148</v>
      </c>
      <c r="U143" s="158">
        <v>8</v>
      </c>
      <c r="V143" s="105">
        <v>8</v>
      </c>
      <c r="W143" s="106"/>
      <c r="X143" s="158"/>
      <c r="Y143" s="105">
        <v>8</v>
      </c>
      <c r="Z143" s="106"/>
      <c r="AA143" s="158"/>
      <c r="AB143" s="105">
        <v>8</v>
      </c>
      <c r="AC143" s="106"/>
      <c r="AD143" s="158"/>
      <c r="AE143" s="105">
        <v>8</v>
      </c>
      <c r="AF143" s="106" t="s">
        <v>148</v>
      </c>
      <c r="AG143" s="158">
        <v>3</v>
      </c>
      <c r="AH143" s="105">
        <v>3</v>
      </c>
      <c r="AI143" s="106"/>
      <c r="AJ143" s="158"/>
      <c r="AK143" s="105">
        <v>3</v>
      </c>
      <c r="AL143" s="106"/>
      <c r="AM143" s="158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</row>
    <row r="144" spans="3:69" s="91" customFormat="1" ht="20.25" customHeight="1">
      <c r="C144" s="372"/>
      <c r="D144" s="112">
        <v>2</v>
      </c>
      <c r="E144" s="113"/>
      <c r="F144" s="223"/>
      <c r="G144" s="112">
        <v>2</v>
      </c>
      <c r="H144" s="113" t="s">
        <v>148</v>
      </c>
      <c r="I144" s="223">
        <v>5</v>
      </c>
      <c r="J144" s="112">
        <v>5</v>
      </c>
      <c r="K144" s="113"/>
      <c r="L144" s="223"/>
      <c r="M144" s="112">
        <v>5</v>
      </c>
      <c r="N144" s="113" t="s">
        <v>148</v>
      </c>
      <c r="O144" s="223">
        <v>1</v>
      </c>
      <c r="P144" s="112">
        <v>1</v>
      </c>
      <c r="Q144" s="113"/>
      <c r="R144" s="223"/>
      <c r="S144" s="112">
        <v>1</v>
      </c>
      <c r="T144" s="113" t="s">
        <v>148</v>
      </c>
      <c r="U144" s="223">
        <v>9</v>
      </c>
      <c r="V144" s="112">
        <v>9</v>
      </c>
      <c r="W144" s="113"/>
      <c r="X144" s="223"/>
      <c r="Y144" s="112">
        <v>9</v>
      </c>
      <c r="Z144" s="113" t="s">
        <v>148</v>
      </c>
      <c r="AA144" s="223">
        <v>2</v>
      </c>
      <c r="AB144" s="112">
        <v>2</v>
      </c>
      <c r="AC144" s="113"/>
      <c r="AD144" s="223"/>
      <c r="AE144" s="112">
        <v>2</v>
      </c>
      <c r="AF144" s="113" t="s">
        <v>148</v>
      </c>
      <c r="AG144" s="223">
        <v>6</v>
      </c>
      <c r="AH144" s="112">
        <v>6</v>
      </c>
      <c r="AI144" s="113"/>
      <c r="AJ144" s="223"/>
      <c r="AK144" s="112">
        <v>6</v>
      </c>
      <c r="AL144" s="113"/>
      <c r="AM144" s="22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</row>
    <row r="145" spans="3:69" s="91" customFormat="1" ht="20.25" customHeight="1">
      <c r="C145" s="334"/>
      <c r="D145" s="162">
        <v>3</v>
      </c>
      <c r="E145" s="163"/>
      <c r="F145" s="164"/>
      <c r="G145" s="162">
        <v>3</v>
      </c>
      <c r="H145" s="163" t="s">
        <v>148</v>
      </c>
      <c r="I145" s="164">
        <v>6</v>
      </c>
      <c r="J145" s="162">
        <v>6</v>
      </c>
      <c r="K145" s="163"/>
      <c r="L145" s="164"/>
      <c r="M145" s="162">
        <v>6</v>
      </c>
      <c r="N145" s="163" t="s">
        <v>148</v>
      </c>
      <c r="O145" s="164">
        <v>7</v>
      </c>
      <c r="P145" s="162">
        <v>7</v>
      </c>
      <c r="Q145" s="163"/>
      <c r="R145" s="164"/>
      <c r="S145" s="162">
        <v>7</v>
      </c>
      <c r="T145" s="163"/>
      <c r="U145" s="164"/>
      <c r="V145" s="162">
        <v>7</v>
      </c>
      <c r="W145" s="163"/>
      <c r="X145" s="164"/>
      <c r="Y145" s="162">
        <v>7</v>
      </c>
      <c r="Z145" s="163" t="s">
        <v>148</v>
      </c>
      <c r="AA145" s="164">
        <v>5</v>
      </c>
      <c r="AB145" s="162">
        <v>5</v>
      </c>
      <c r="AC145" s="163"/>
      <c r="AD145" s="164"/>
      <c r="AE145" s="162">
        <v>5</v>
      </c>
      <c r="AF145" s="163" t="s">
        <v>148</v>
      </c>
      <c r="AG145" s="164">
        <v>9</v>
      </c>
      <c r="AH145" s="162">
        <v>9</v>
      </c>
      <c r="AI145" s="163"/>
      <c r="AJ145" s="164"/>
      <c r="AK145" s="162">
        <v>9</v>
      </c>
      <c r="AL145" s="163"/>
      <c r="AM145" s="164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</row>
    <row r="146" spans="3:69" s="91" customFormat="1" ht="20.25" customHeight="1">
      <c r="C146" s="80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</row>
    <row r="147" spans="3:69" s="91" customFormat="1" ht="20.25" customHeight="1">
      <c r="C147" s="80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Y147" s="209"/>
      <c r="Z147" s="209"/>
      <c r="AA147" s="209"/>
      <c r="AE147" s="209"/>
      <c r="AF147" s="209"/>
      <c r="AG147" s="209"/>
      <c r="AK147" s="209"/>
      <c r="AL147" s="209"/>
      <c r="AM147" s="209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</row>
    <row r="148" spans="3:69" s="91" customFormat="1" ht="20.25" customHeight="1">
      <c r="C148" s="80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</row>
    <row r="149" spans="2:69" ht="22.5" customHeight="1">
      <c r="B149" s="7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</row>
    <row r="150" spans="2:69" ht="22.5" customHeight="1">
      <c r="B150" s="135" t="s">
        <v>214</v>
      </c>
      <c r="D150" s="91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</row>
    <row r="151" spans="3:69" ht="20.25" customHeight="1">
      <c r="C151" s="219"/>
      <c r="D151" s="118" t="s">
        <v>26</v>
      </c>
      <c r="E151" s="119">
        <v>1</v>
      </c>
      <c r="F151" s="120" t="s">
        <v>27</v>
      </c>
      <c r="G151" s="118" t="s">
        <v>26</v>
      </c>
      <c r="H151" s="119">
        <f>E151+1</f>
        <v>2</v>
      </c>
      <c r="I151" s="120" t="s">
        <v>27</v>
      </c>
      <c r="J151" s="118" t="s">
        <v>26</v>
      </c>
      <c r="K151" s="119">
        <f>H151+1</f>
        <v>3</v>
      </c>
      <c r="L151" s="120" t="s">
        <v>27</v>
      </c>
      <c r="M151" s="118" t="s">
        <v>26</v>
      </c>
      <c r="N151" s="119">
        <f>K151+1</f>
        <v>4</v>
      </c>
      <c r="O151" s="120" t="s">
        <v>27</v>
      </c>
      <c r="P151" s="118" t="s">
        <v>26</v>
      </c>
      <c r="Q151" s="119">
        <f>N151+1</f>
        <v>5</v>
      </c>
      <c r="R151" s="121" t="s">
        <v>27</v>
      </c>
      <c r="S151" s="118" t="s">
        <v>26</v>
      </c>
      <c r="T151" s="119">
        <f>Q151+1</f>
        <v>6</v>
      </c>
      <c r="U151" s="120" t="s">
        <v>27</v>
      </c>
      <c r="V151" s="118" t="s">
        <v>26</v>
      </c>
      <c r="W151" s="119">
        <f>T151+1</f>
        <v>7</v>
      </c>
      <c r="X151" s="120" t="s">
        <v>27</v>
      </c>
      <c r="Y151" s="118" t="s">
        <v>26</v>
      </c>
      <c r="Z151" s="119">
        <f>W151+1</f>
        <v>8</v>
      </c>
      <c r="AA151" s="120" t="s">
        <v>27</v>
      </c>
      <c r="AB151" s="118" t="s">
        <v>26</v>
      </c>
      <c r="AC151" s="119">
        <f>Z151+1</f>
        <v>9</v>
      </c>
      <c r="AD151" s="120" t="s">
        <v>27</v>
      </c>
      <c r="AE151" s="118" t="s">
        <v>26</v>
      </c>
      <c r="AF151" s="119">
        <f>AC151+1</f>
        <v>10</v>
      </c>
      <c r="AG151" s="120" t="s">
        <v>27</v>
      </c>
      <c r="AH151" s="118" t="s">
        <v>26</v>
      </c>
      <c r="AI151" s="119">
        <f>AF151+1</f>
        <v>11</v>
      </c>
      <c r="AJ151" s="120" t="s">
        <v>27</v>
      </c>
      <c r="AK151" s="118" t="s">
        <v>26</v>
      </c>
      <c r="AL151" s="119">
        <f>AI151+1</f>
        <v>12</v>
      </c>
      <c r="AM151" s="120" t="s">
        <v>27</v>
      </c>
      <c r="AN151" s="118" t="s">
        <v>26</v>
      </c>
      <c r="AO151" s="119">
        <f>AL151+1</f>
        <v>13</v>
      </c>
      <c r="AP151" s="120" t="s">
        <v>27</v>
      </c>
      <c r="AQ151" s="118" t="s">
        <v>26</v>
      </c>
      <c r="AR151" s="119">
        <f>AO151+1</f>
        <v>14</v>
      </c>
      <c r="AS151" s="120" t="s">
        <v>27</v>
      </c>
      <c r="AT151" s="118" t="s">
        <v>26</v>
      </c>
      <c r="AU151" s="119">
        <f>AR151+1</f>
        <v>15</v>
      </c>
      <c r="AV151" s="120" t="s">
        <v>27</v>
      </c>
      <c r="AW151" s="118" t="s">
        <v>26</v>
      </c>
      <c r="AX151" s="119">
        <f>AU151+1</f>
        <v>16</v>
      </c>
      <c r="AY151" s="120" t="s">
        <v>27</v>
      </c>
      <c r="AZ151" s="118" t="s">
        <v>26</v>
      </c>
      <c r="BA151" s="119">
        <f>AX151+1</f>
        <v>17</v>
      </c>
      <c r="BB151" s="120" t="s">
        <v>27</v>
      </c>
      <c r="BC151" s="118" t="s">
        <v>26</v>
      </c>
      <c r="BD151" s="119">
        <f>BA151+1</f>
        <v>18</v>
      </c>
      <c r="BE151" s="120" t="s">
        <v>27</v>
      </c>
      <c r="BF151" s="118" t="s">
        <v>26</v>
      </c>
      <c r="BG151" s="119">
        <f>BD151+1</f>
        <v>19</v>
      </c>
      <c r="BH151" s="120" t="s">
        <v>27</v>
      </c>
      <c r="BI151" s="118" t="s">
        <v>26</v>
      </c>
      <c r="BJ151" s="119">
        <f>BG151+1</f>
        <v>20</v>
      </c>
      <c r="BK151" s="120" t="s">
        <v>27</v>
      </c>
      <c r="BL151" s="118" t="s">
        <v>26</v>
      </c>
      <c r="BM151" s="119">
        <f>BJ151+1</f>
        <v>21</v>
      </c>
      <c r="BN151" s="120" t="s">
        <v>27</v>
      </c>
      <c r="BO151" s="118" t="s">
        <v>26</v>
      </c>
      <c r="BP151" s="119">
        <f>BM151+1</f>
        <v>22</v>
      </c>
      <c r="BQ151" s="120" t="s">
        <v>27</v>
      </c>
    </row>
    <row r="152" spans="3:69" s="91" customFormat="1" ht="20.25" customHeight="1" thickBot="1">
      <c r="C152" s="220">
        <v>1</v>
      </c>
      <c r="D152" s="383">
        <v>7</v>
      </c>
      <c r="E152" s="384" t="s">
        <v>48</v>
      </c>
      <c r="F152" s="385">
        <v>4</v>
      </c>
      <c r="G152" s="386">
        <v>4</v>
      </c>
      <c r="H152" s="384" t="s">
        <v>48</v>
      </c>
      <c r="I152" s="390">
        <v>6</v>
      </c>
      <c r="J152" s="383">
        <v>7</v>
      </c>
      <c r="K152" s="384" t="s">
        <v>48</v>
      </c>
      <c r="L152" s="385">
        <v>9</v>
      </c>
      <c r="M152" s="383">
        <v>8</v>
      </c>
      <c r="N152" s="384" t="s">
        <v>48</v>
      </c>
      <c r="O152" s="390">
        <v>7</v>
      </c>
      <c r="P152" s="383">
        <v>2</v>
      </c>
      <c r="Q152" s="384" t="s">
        <v>48</v>
      </c>
      <c r="R152" s="385">
        <v>8</v>
      </c>
      <c r="S152" s="383">
        <v>6</v>
      </c>
      <c r="T152" s="384" t="s">
        <v>48</v>
      </c>
      <c r="U152" s="390">
        <v>8</v>
      </c>
      <c r="V152" s="383">
        <v>3</v>
      </c>
      <c r="W152" s="384" t="s">
        <v>48</v>
      </c>
      <c r="X152" s="385">
        <v>5</v>
      </c>
      <c r="Y152" s="383">
        <v>6</v>
      </c>
      <c r="Z152" s="384" t="s">
        <v>48</v>
      </c>
      <c r="AA152" s="385">
        <v>3</v>
      </c>
      <c r="AB152" s="383">
        <v>6</v>
      </c>
      <c r="AC152" s="384" t="s">
        <v>48</v>
      </c>
      <c r="AD152" s="385">
        <v>1</v>
      </c>
      <c r="AE152" s="383">
        <v>1</v>
      </c>
      <c r="AF152" s="384" t="s">
        <v>48</v>
      </c>
      <c r="AG152" s="390">
        <v>9</v>
      </c>
      <c r="AH152" s="383">
        <v>1</v>
      </c>
      <c r="AI152" s="384" t="s">
        <v>48</v>
      </c>
      <c r="AJ152" s="385">
        <v>7</v>
      </c>
      <c r="AK152" s="383">
        <v>8</v>
      </c>
      <c r="AL152" s="384" t="s">
        <v>48</v>
      </c>
      <c r="AM152" s="385">
        <v>1</v>
      </c>
      <c r="AN152" s="105"/>
      <c r="AO152" s="106"/>
      <c r="AP152" s="107"/>
      <c r="AQ152" s="105"/>
      <c r="AR152" s="106"/>
      <c r="AS152" s="107"/>
      <c r="AT152" s="105"/>
      <c r="AU152" s="106"/>
      <c r="AV152" s="107"/>
      <c r="AW152" s="105"/>
      <c r="AX152" s="106"/>
      <c r="AY152" s="107"/>
      <c r="AZ152" s="105"/>
      <c r="BA152" s="106"/>
      <c r="BB152" s="107"/>
      <c r="BC152" s="105"/>
      <c r="BD152" s="106"/>
      <c r="BE152" s="107"/>
      <c r="BF152" s="105"/>
      <c r="BG152" s="106"/>
      <c r="BH152" s="107"/>
      <c r="BI152" s="105"/>
      <c r="BJ152" s="106"/>
      <c r="BK152" s="107"/>
      <c r="BL152" s="105"/>
      <c r="BM152" s="106"/>
      <c r="BN152" s="107"/>
      <c r="BO152" s="105"/>
      <c r="BP152" s="106"/>
      <c r="BQ152" s="107"/>
    </row>
    <row r="153" spans="3:69" s="91" customFormat="1" ht="20.25" customHeight="1" thickTop="1">
      <c r="C153" s="221"/>
      <c r="D153" s="387"/>
      <c r="E153" s="388"/>
      <c r="F153" s="389"/>
      <c r="G153" s="387"/>
      <c r="H153" s="388"/>
      <c r="I153" s="389"/>
      <c r="J153" s="387"/>
      <c r="K153" s="388"/>
      <c r="L153" s="389"/>
      <c r="M153" s="387"/>
      <c r="N153" s="388"/>
      <c r="O153" s="389"/>
      <c r="P153" s="387"/>
      <c r="Q153" s="388"/>
      <c r="R153" s="389"/>
      <c r="S153" s="387"/>
      <c r="T153" s="388"/>
      <c r="U153" s="389"/>
      <c r="V153" s="387"/>
      <c r="W153" s="388"/>
      <c r="X153" s="389"/>
      <c r="Y153" s="387"/>
      <c r="Z153" s="388"/>
      <c r="AA153" s="389"/>
      <c r="AB153" s="387"/>
      <c r="AC153" s="388"/>
      <c r="AD153" s="389"/>
      <c r="AE153" s="387"/>
      <c r="AF153" s="388"/>
      <c r="AG153" s="389"/>
      <c r="AH153" s="387"/>
      <c r="AI153" s="388"/>
      <c r="AJ153" s="389"/>
      <c r="AK153" s="387"/>
      <c r="AL153" s="388"/>
      <c r="AM153" s="389"/>
      <c r="AN153" s="109"/>
      <c r="AO153" s="110"/>
      <c r="AP153" s="111"/>
      <c r="AQ153" s="109"/>
      <c r="AR153" s="110"/>
      <c r="AS153" s="111"/>
      <c r="AT153" s="109"/>
      <c r="AU153" s="110"/>
      <c r="AV153" s="111"/>
      <c r="AW153" s="109"/>
      <c r="AX153" s="110"/>
      <c r="AY153" s="111"/>
      <c r="AZ153" s="109"/>
      <c r="BA153" s="110"/>
      <c r="BB153" s="111"/>
      <c r="BC153" s="109"/>
      <c r="BD153" s="110"/>
      <c r="BE153" s="111"/>
      <c r="BF153" s="109"/>
      <c r="BG153" s="110"/>
      <c r="BH153" s="111"/>
      <c r="BI153" s="109"/>
      <c r="BJ153" s="110"/>
      <c r="BK153" s="111"/>
      <c r="BL153" s="109"/>
      <c r="BM153" s="110"/>
      <c r="BN153" s="111"/>
      <c r="BO153" s="109"/>
      <c r="BP153" s="110"/>
      <c r="BQ153" s="111"/>
    </row>
    <row r="154" spans="3:69" s="91" customFormat="1" ht="20.25" customHeight="1" thickBot="1">
      <c r="C154" s="220">
        <v>2</v>
      </c>
      <c r="D154" s="383">
        <v>9</v>
      </c>
      <c r="E154" s="384" t="s">
        <v>48</v>
      </c>
      <c r="F154" s="385">
        <v>6</v>
      </c>
      <c r="G154" s="386">
        <v>5</v>
      </c>
      <c r="H154" s="384" t="s">
        <v>48</v>
      </c>
      <c r="I154" s="385">
        <v>7</v>
      </c>
      <c r="J154" s="383">
        <v>8</v>
      </c>
      <c r="K154" s="384" t="s">
        <v>48</v>
      </c>
      <c r="L154" s="385">
        <v>3</v>
      </c>
      <c r="M154" s="386">
        <v>1</v>
      </c>
      <c r="N154" s="384" t="s">
        <v>48</v>
      </c>
      <c r="O154" s="385">
        <v>3</v>
      </c>
      <c r="P154" s="383">
        <v>6</v>
      </c>
      <c r="Q154" s="384" t="s">
        <v>48</v>
      </c>
      <c r="R154" s="385">
        <v>5</v>
      </c>
      <c r="S154" s="383">
        <v>5</v>
      </c>
      <c r="T154" s="384" t="s">
        <v>48</v>
      </c>
      <c r="U154" s="390">
        <v>9</v>
      </c>
      <c r="V154" s="383">
        <v>2</v>
      </c>
      <c r="W154" s="384" t="s">
        <v>48</v>
      </c>
      <c r="X154" s="385">
        <v>6</v>
      </c>
      <c r="Y154" s="386">
        <v>2</v>
      </c>
      <c r="Z154" s="384" t="s">
        <v>48</v>
      </c>
      <c r="AA154" s="385">
        <v>4</v>
      </c>
      <c r="AB154" s="383">
        <v>9</v>
      </c>
      <c r="AC154" s="384" t="s">
        <v>48</v>
      </c>
      <c r="AD154" s="385">
        <v>4</v>
      </c>
      <c r="AE154" s="383">
        <v>7</v>
      </c>
      <c r="AF154" s="384" t="s">
        <v>48</v>
      </c>
      <c r="AG154" s="390">
        <v>6</v>
      </c>
      <c r="AH154" s="383">
        <v>4</v>
      </c>
      <c r="AI154" s="384" t="s">
        <v>48</v>
      </c>
      <c r="AJ154" s="385">
        <v>8</v>
      </c>
      <c r="AK154" s="383">
        <v>7</v>
      </c>
      <c r="AL154" s="384" t="s">
        <v>48</v>
      </c>
      <c r="AM154" s="385">
        <v>2</v>
      </c>
      <c r="AN154" s="105"/>
      <c r="AO154" s="106"/>
      <c r="AP154" s="107"/>
      <c r="AQ154" s="105"/>
      <c r="AR154" s="106"/>
      <c r="AS154" s="107"/>
      <c r="AT154" s="105"/>
      <c r="AU154" s="106"/>
      <c r="AV154" s="107"/>
      <c r="AW154" s="105"/>
      <c r="AX154" s="106"/>
      <c r="AY154" s="107"/>
      <c r="AZ154" s="105"/>
      <c r="BA154" s="106"/>
      <c r="BB154" s="107"/>
      <c r="BC154" s="105"/>
      <c r="BD154" s="106"/>
      <c r="BE154" s="107"/>
      <c r="BF154" s="105"/>
      <c r="BG154" s="106"/>
      <c r="BH154" s="107"/>
      <c r="BI154" s="105"/>
      <c r="BJ154" s="106"/>
      <c r="BK154" s="107"/>
      <c r="BL154" s="105"/>
      <c r="BM154" s="106"/>
      <c r="BN154" s="107"/>
      <c r="BO154" s="105"/>
      <c r="BP154" s="106"/>
      <c r="BQ154" s="107"/>
    </row>
    <row r="155" spans="3:69" s="91" customFormat="1" ht="20.25" customHeight="1" thickTop="1">
      <c r="C155" s="221"/>
      <c r="D155" s="387"/>
      <c r="E155" s="388"/>
      <c r="F155" s="389"/>
      <c r="G155" s="387"/>
      <c r="H155" s="388"/>
      <c r="I155" s="389"/>
      <c r="J155" s="387"/>
      <c r="K155" s="388"/>
      <c r="L155" s="389"/>
      <c r="M155" s="387"/>
      <c r="N155" s="388"/>
      <c r="O155" s="389"/>
      <c r="P155" s="387"/>
      <c r="Q155" s="388"/>
      <c r="R155" s="389"/>
      <c r="S155" s="387"/>
      <c r="T155" s="388"/>
      <c r="U155" s="389"/>
      <c r="V155" s="387"/>
      <c r="W155" s="388"/>
      <c r="X155" s="389"/>
      <c r="Y155" s="387"/>
      <c r="Z155" s="388"/>
      <c r="AA155" s="389"/>
      <c r="AB155" s="387"/>
      <c r="AC155" s="388"/>
      <c r="AD155" s="389"/>
      <c r="AE155" s="387"/>
      <c r="AF155" s="388"/>
      <c r="AG155" s="389"/>
      <c r="AH155" s="387"/>
      <c r="AI155" s="388"/>
      <c r="AJ155" s="389"/>
      <c r="AK155" s="387"/>
      <c r="AL155" s="388"/>
      <c r="AM155" s="389"/>
      <c r="AN155" s="109"/>
      <c r="AO155" s="110"/>
      <c r="AP155" s="111"/>
      <c r="AQ155" s="109"/>
      <c r="AR155" s="110"/>
      <c r="AS155" s="111"/>
      <c r="AT155" s="109"/>
      <c r="AU155" s="110"/>
      <c r="AV155" s="111"/>
      <c r="AW155" s="109"/>
      <c r="AX155" s="110"/>
      <c r="AY155" s="111"/>
      <c r="AZ155" s="109"/>
      <c r="BA155" s="110"/>
      <c r="BB155" s="111"/>
      <c r="BC155" s="109"/>
      <c r="BD155" s="110"/>
      <c r="BE155" s="111"/>
      <c r="BF155" s="109"/>
      <c r="BG155" s="110"/>
      <c r="BH155" s="111"/>
      <c r="BI155" s="109"/>
      <c r="BJ155" s="110"/>
      <c r="BK155" s="111"/>
      <c r="BL155" s="109"/>
      <c r="BM155" s="110"/>
      <c r="BN155" s="111"/>
      <c r="BO155" s="109"/>
      <c r="BP155" s="110"/>
      <c r="BQ155" s="111"/>
    </row>
    <row r="156" spans="3:69" s="91" customFormat="1" ht="20.25" customHeight="1" thickBot="1">
      <c r="C156" s="220">
        <v>3</v>
      </c>
      <c r="D156" s="383">
        <v>8</v>
      </c>
      <c r="E156" s="384" t="s">
        <v>48</v>
      </c>
      <c r="F156" s="385">
        <v>5</v>
      </c>
      <c r="G156" s="383">
        <v>9</v>
      </c>
      <c r="H156" s="384" t="s">
        <v>48</v>
      </c>
      <c r="I156" s="385">
        <v>8</v>
      </c>
      <c r="J156" s="383">
        <v>2</v>
      </c>
      <c r="K156" s="384" t="s">
        <v>48</v>
      </c>
      <c r="L156" s="385">
        <v>1</v>
      </c>
      <c r="M156" s="383">
        <v>9</v>
      </c>
      <c r="N156" s="384" t="s">
        <v>48</v>
      </c>
      <c r="O156" s="385">
        <v>2</v>
      </c>
      <c r="P156" s="383">
        <v>3</v>
      </c>
      <c r="Q156" s="384" t="s">
        <v>48</v>
      </c>
      <c r="R156" s="385">
        <v>9</v>
      </c>
      <c r="S156" s="383">
        <v>3</v>
      </c>
      <c r="T156" s="384" t="s">
        <v>48</v>
      </c>
      <c r="U156" s="385">
        <v>2</v>
      </c>
      <c r="V156" s="383">
        <v>4</v>
      </c>
      <c r="W156" s="384" t="s">
        <v>48</v>
      </c>
      <c r="X156" s="385">
        <v>1</v>
      </c>
      <c r="Y156" s="383">
        <v>1</v>
      </c>
      <c r="Z156" s="384" t="s">
        <v>48</v>
      </c>
      <c r="AA156" s="390">
        <v>5</v>
      </c>
      <c r="AB156" s="383">
        <v>3</v>
      </c>
      <c r="AC156" s="384" t="s">
        <v>48</v>
      </c>
      <c r="AD156" s="385">
        <v>7</v>
      </c>
      <c r="AE156" s="383">
        <v>4</v>
      </c>
      <c r="AF156" s="384" t="s">
        <v>48</v>
      </c>
      <c r="AG156" s="390">
        <v>3</v>
      </c>
      <c r="AH156" s="383">
        <v>5</v>
      </c>
      <c r="AI156" s="384" t="s">
        <v>48</v>
      </c>
      <c r="AJ156" s="385">
        <v>2</v>
      </c>
      <c r="AK156" s="383">
        <v>5</v>
      </c>
      <c r="AL156" s="384" t="s">
        <v>48</v>
      </c>
      <c r="AM156" s="385">
        <v>4</v>
      </c>
      <c r="AN156" s="112"/>
      <c r="AO156" s="113"/>
      <c r="AP156" s="114"/>
      <c r="AQ156" s="112"/>
      <c r="AR156" s="113"/>
      <c r="AS156" s="114"/>
      <c r="AT156" s="112"/>
      <c r="AU156" s="113"/>
      <c r="AV156" s="114"/>
      <c r="AW156" s="112"/>
      <c r="AX156" s="113"/>
      <c r="AY156" s="114"/>
      <c r="AZ156" s="112"/>
      <c r="BA156" s="113"/>
      <c r="BB156" s="114"/>
      <c r="BC156" s="112"/>
      <c r="BD156" s="113"/>
      <c r="BE156" s="114"/>
      <c r="BF156" s="112"/>
      <c r="BG156" s="113"/>
      <c r="BH156" s="114"/>
      <c r="BI156" s="112"/>
      <c r="BJ156" s="113"/>
      <c r="BK156" s="114"/>
      <c r="BL156" s="112"/>
      <c r="BM156" s="113"/>
      <c r="BN156" s="114"/>
      <c r="BO156" s="112"/>
      <c r="BP156" s="113"/>
      <c r="BQ156" s="114"/>
    </row>
    <row r="157" spans="3:69" s="91" customFormat="1" ht="20.25" customHeight="1" thickTop="1">
      <c r="C157" s="222"/>
      <c r="D157" s="387"/>
      <c r="E157" s="388"/>
      <c r="F157" s="389"/>
      <c r="G157" s="387"/>
      <c r="H157" s="388"/>
      <c r="I157" s="389"/>
      <c r="J157" s="387"/>
      <c r="K157" s="388"/>
      <c r="L157" s="389"/>
      <c r="M157" s="387"/>
      <c r="N157" s="388"/>
      <c r="O157" s="389"/>
      <c r="P157" s="387"/>
      <c r="Q157" s="388"/>
      <c r="R157" s="389"/>
      <c r="S157" s="387"/>
      <c r="T157" s="388"/>
      <c r="U157" s="389"/>
      <c r="V157" s="387"/>
      <c r="W157" s="388"/>
      <c r="X157" s="389"/>
      <c r="Y157" s="387"/>
      <c r="Z157" s="388"/>
      <c r="AA157" s="389"/>
      <c r="AB157" s="387"/>
      <c r="AC157" s="388"/>
      <c r="AD157" s="389"/>
      <c r="AE157" s="387"/>
      <c r="AF157" s="388"/>
      <c r="AG157" s="389"/>
      <c r="AH157" s="387"/>
      <c r="AI157" s="388"/>
      <c r="AJ157" s="389"/>
      <c r="AK157" s="387"/>
      <c r="AL157" s="388"/>
      <c r="AM157" s="389"/>
      <c r="AN157" s="109"/>
      <c r="AO157" s="110"/>
      <c r="AP157" s="111"/>
      <c r="AQ157" s="109"/>
      <c r="AR157" s="110"/>
      <c r="AS157" s="111"/>
      <c r="AT157" s="109"/>
      <c r="AU157" s="110"/>
      <c r="AV157" s="111"/>
      <c r="AW157" s="109"/>
      <c r="AX157" s="110"/>
      <c r="AY157" s="111"/>
      <c r="AZ157" s="109"/>
      <c r="BA157" s="110"/>
      <c r="BB157" s="111"/>
      <c r="BC157" s="109"/>
      <c r="BD157" s="110"/>
      <c r="BE157" s="111"/>
      <c r="BF157" s="109"/>
      <c r="BG157" s="110"/>
      <c r="BH157" s="111"/>
      <c r="BI157" s="109"/>
      <c r="BJ157" s="110"/>
      <c r="BK157" s="111"/>
      <c r="BL157" s="109"/>
      <c r="BM157" s="110"/>
      <c r="BN157" s="111"/>
      <c r="BO157" s="109"/>
      <c r="BP157" s="110"/>
      <c r="BQ157" s="111"/>
    </row>
    <row r="158" spans="3:69" s="91" customFormat="1" ht="20.25" customHeight="1">
      <c r="C158" s="220" t="s">
        <v>133</v>
      </c>
      <c r="D158" s="105">
        <v>1</v>
      </c>
      <c r="E158" s="106"/>
      <c r="F158" s="158"/>
      <c r="G158" s="105">
        <v>1</v>
      </c>
      <c r="H158" s="106" t="s">
        <v>148</v>
      </c>
      <c r="I158" s="158">
        <v>4</v>
      </c>
      <c r="J158" s="105">
        <v>6</v>
      </c>
      <c r="K158" s="106"/>
      <c r="L158" s="158"/>
      <c r="M158" s="105">
        <v>6</v>
      </c>
      <c r="N158" s="106" t="s">
        <v>148</v>
      </c>
      <c r="O158" s="158">
        <v>1</v>
      </c>
      <c r="P158" s="105">
        <v>7</v>
      </c>
      <c r="Q158" s="106"/>
      <c r="R158" s="158"/>
      <c r="S158" s="105">
        <v>7</v>
      </c>
      <c r="T158" s="106"/>
      <c r="U158" s="158"/>
      <c r="V158" s="105">
        <v>7</v>
      </c>
      <c r="W158" s="106"/>
      <c r="X158" s="158"/>
      <c r="Y158" s="105">
        <v>7</v>
      </c>
      <c r="Z158" s="106" t="s">
        <v>148</v>
      </c>
      <c r="AA158" s="158">
        <v>5</v>
      </c>
      <c r="AB158" s="105">
        <v>2</v>
      </c>
      <c r="AC158" s="106"/>
      <c r="AD158" s="158"/>
      <c r="AE158" s="105">
        <v>2</v>
      </c>
      <c r="AF158" s="106" t="s">
        <v>148</v>
      </c>
      <c r="AG158" s="158">
        <v>6</v>
      </c>
      <c r="AH158" s="105">
        <v>9</v>
      </c>
      <c r="AI158" s="106"/>
      <c r="AJ158" s="158"/>
      <c r="AK158" s="105">
        <v>9</v>
      </c>
      <c r="AL158" s="106"/>
      <c r="AM158" s="158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</row>
    <row r="159" spans="3:69" s="91" customFormat="1" ht="20.25" customHeight="1">
      <c r="C159" s="372"/>
      <c r="D159" s="112">
        <v>2</v>
      </c>
      <c r="E159" s="113"/>
      <c r="F159" s="223"/>
      <c r="G159" s="112">
        <v>2</v>
      </c>
      <c r="H159" s="113" t="s">
        <v>148</v>
      </c>
      <c r="I159" s="223">
        <v>5</v>
      </c>
      <c r="J159" s="112">
        <v>4</v>
      </c>
      <c r="K159" s="113"/>
      <c r="L159" s="223"/>
      <c r="M159" s="112">
        <v>4</v>
      </c>
      <c r="N159" s="113"/>
      <c r="O159" s="223"/>
      <c r="P159" s="112">
        <v>4</v>
      </c>
      <c r="Q159" s="113"/>
      <c r="R159" s="223"/>
      <c r="S159" s="112">
        <v>4</v>
      </c>
      <c r="T159" s="113" t="s">
        <v>148</v>
      </c>
      <c r="U159" s="223">
        <v>9</v>
      </c>
      <c r="V159" s="112">
        <v>8</v>
      </c>
      <c r="W159" s="113"/>
      <c r="X159" s="223"/>
      <c r="Y159" s="112">
        <v>8</v>
      </c>
      <c r="Z159" s="113"/>
      <c r="AA159" s="223"/>
      <c r="AB159" s="112">
        <v>8</v>
      </c>
      <c r="AC159" s="113"/>
      <c r="AD159" s="223"/>
      <c r="AE159" s="112">
        <v>8</v>
      </c>
      <c r="AF159" s="113" t="s">
        <v>148</v>
      </c>
      <c r="AG159" s="223">
        <v>3</v>
      </c>
      <c r="AH159" s="112">
        <v>6</v>
      </c>
      <c r="AI159" s="113"/>
      <c r="AJ159" s="223"/>
      <c r="AK159" s="112">
        <v>6</v>
      </c>
      <c r="AL159" s="113"/>
      <c r="AM159" s="22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</row>
    <row r="160" spans="3:69" s="91" customFormat="1" ht="20.25" customHeight="1">
      <c r="C160" s="334"/>
      <c r="D160" s="162">
        <v>3</v>
      </c>
      <c r="E160" s="163"/>
      <c r="F160" s="164"/>
      <c r="G160" s="162">
        <v>3</v>
      </c>
      <c r="H160" s="163" t="s">
        <v>148</v>
      </c>
      <c r="I160" s="164">
        <v>6</v>
      </c>
      <c r="J160" s="162">
        <v>5</v>
      </c>
      <c r="K160" s="163"/>
      <c r="L160" s="164"/>
      <c r="M160" s="162">
        <v>5</v>
      </c>
      <c r="N160" s="163" t="s">
        <v>148</v>
      </c>
      <c r="O160" s="164">
        <v>7</v>
      </c>
      <c r="P160" s="162">
        <v>1</v>
      </c>
      <c r="Q160" s="163"/>
      <c r="R160" s="164"/>
      <c r="S160" s="162">
        <v>1</v>
      </c>
      <c r="T160" s="163" t="s">
        <v>148</v>
      </c>
      <c r="U160" s="164">
        <v>8</v>
      </c>
      <c r="V160" s="162">
        <v>9</v>
      </c>
      <c r="W160" s="163"/>
      <c r="X160" s="164"/>
      <c r="Y160" s="162">
        <v>9</v>
      </c>
      <c r="Z160" s="163" t="s">
        <v>148</v>
      </c>
      <c r="AA160" s="164">
        <v>2</v>
      </c>
      <c r="AB160" s="162">
        <v>5</v>
      </c>
      <c r="AC160" s="163"/>
      <c r="AD160" s="164"/>
      <c r="AE160" s="162">
        <v>5</v>
      </c>
      <c r="AF160" s="163" t="s">
        <v>148</v>
      </c>
      <c r="AG160" s="164">
        <v>9</v>
      </c>
      <c r="AH160" s="162">
        <v>3</v>
      </c>
      <c r="AI160" s="163"/>
      <c r="AJ160" s="164"/>
      <c r="AK160" s="162">
        <v>3</v>
      </c>
      <c r="AL160" s="163"/>
      <c r="AM160" s="164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</row>
    <row r="161" spans="3:69" s="91" customFormat="1" ht="20.25" customHeight="1">
      <c r="C161" s="80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</row>
    <row r="162" spans="3:69" s="91" customFormat="1" ht="20.25" customHeight="1">
      <c r="C162" s="80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Y162" s="209"/>
      <c r="Z162" s="209"/>
      <c r="AA162" s="209"/>
      <c r="AE162" s="209"/>
      <c r="AF162" s="209"/>
      <c r="AG162" s="209"/>
      <c r="AK162" s="209"/>
      <c r="AL162" s="209"/>
      <c r="AM162" s="209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</row>
    <row r="163" spans="3:69" s="91" customFormat="1" ht="20.25" customHeight="1">
      <c r="C163" s="80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</row>
    <row r="164" spans="2:69" ht="22.5" customHeight="1">
      <c r="B164" s="7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</row>
    <row r="165" spans="2:69" ht="22.5" customHeight="1">
      <c r="B165" s="135" t="s">
        <v>74</v>
      </c>
      <c r="D165" s="91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</row>
    <row r="166" spans="3:69" ht="20.25" customHeight="1">
      <c r="C166" s="219"/>
      <c r="D166" s="118" t="s">
        <v>26</v>
      </c>
      <c r="E166" s="119">
        <v>1</v>
      </c>
      <c r="F166" s="120" t="s">
        <v>27</v>
      </c>
      <c r="G166" s="118" t="s">
        <v>26</v>
      </c>
      <c r="H166" s="119">
        <f>E166+1</f>
        <v>2</v>
      </c>
      <c r="I166" s="120" t="s">
        <v>27</v>
      </c>
      <c r="J166" s="118" t="s">
        <v>26</v>
      </c>
      <c r="K166" s="119">
        <f>H166+1</f>
        <v>3</v>
      </c>
      <c r="L166" s="120" t="s">
        <v>27</v>
      </c>
      <c r="M166" s="118" t="s">
        <v>26</v>
      </c>
      <c r="N166" s="119">
        <f>K166+1</f>
        <v>4</v>
      </c>
      <c r="O166" s="120" t="s">
        <v>27</v>
      </c>
      <c r="P166" s="118" t="s">
        <v>26</v>
      </c>
      <c r="Q166" s="119">
        <f>N166+1</f>
        <v>5</v>
      </c>
      <c r="R166" s="121" t="s">
        <v>27</v>
      </c>
      <c r="S166" s="118" t="s">
        <v>26</v>
      </c>
      <c r="T166" s="119">
        <f>Q166+1</f>
        <v>6</v>
      </c>
      <c r="U166" s="120" t="s">
        <v>27</v>
      </c>
      <c r="V166" s="118" t="s">
        <v>26</v>
      </c>
      <c r="W166" s="119">
        <f>T166+1</f>
        <v>7</v>
      </c>
      <c r="X166" s="120" t="s">
        <v>27</v>
      </c>
      <c r="Y166" s="118" t="s">
        <v>26</v>
      </c>
      <c r="Z166" s="119">
        <f>W166+1</f>
        <v>8</v>
      </c>
      <c r="AA166" s="120" t="s">
        <v>27</v>
      </c>
      <c r="AB166" s="118" t="s">
        <v>26</v>
      </c>
      <c r="AC166" s="119">
        <f>Z166+1</f>
        <v>9</v>
      </c>
      <c r="AD166" s="120" t="s">
        <v>27</v>
      </c>
      <c r="AE166" s="118" t="s">
        <v>26</v>
      </c>
      <c r="AF166" s="119">
        <f>AC166+1</f>
        <v>10</v>
      </c>
      <c r="AG166" s="120" t="s">
        <v>27</v>
      </c>
      <c r="AH166" s="118" t="s">
        <v>26</v>
      </c>
      <c r="AI166" s="119">
        <f>AF166+1</f>
        <v>11</v>
      </c>
      <c r="AJ166" s="120" t="s">
        <v>27</v>
      </c>
      <c r="AK166" s="118" t="s">
        <v>26</v>
      </c>
      <c r="AL166" s="119">
        <f>AI166+1</f>
        <v>12</v>
      </c>
      <c r="AM166" s="120" t="s">
        <v>27</v>
      </c>
      <c r="AN166" s="118" t="s">
        <v>26</v>
      </c>
      <c r="AO166" s="119">
        <f>AL166+1</f>
        <v>13</v>
      </c>
      <c r="AP166" s="120" t="s">
        <v>27</v>
      </c>
      <c r="AQ166" s="118" t="s">
        <v>26</v>
      </c>
      <c r="AR166" s="119">
        <f>AO166+1</f>
        <v>14</v>
      </c>
      <c r="AS166" s="120" t="s">
        <v>27</v>
      </c>
      <c r="AT166" s="118" t="s">
        <v>26</v>
      </c>
      <c r="AU166" s="119">
        <f>AR166+1</f>
        <v>15</v>
      </c>
      <c r="AV166" s="120" t="s">
        <v>27</v>
      </c>
      <c r="AW166" s="118" t="s">
        <v>26</v>
      </c>
      <c r="AX166" s="119">
        <f>AU166+1</f>
        <v>16</v>
      </c>
      <c r="AY166" s="120" t="s">
        <v>27</v>
      </c>
      <c r="AZ166" s="118" t="s">
        <v>26</v>
      </c>
      <c r="BA166" s="119">
        <f>AX166+1</f>
        <v>17</v>
      </c>
      <c r="BB166" s="120" t="s">
        <v>27</v>
      </c>
      <c r="BC166" s="118" t="s">
        <v>26</v>
      </c>
      <c r="BD166" s="119">
        <f>BA166+1</f>
        <v>18</v>
      </c>
      <c r="BE166" s="120" t="s">
        <v>27</v>
      </c>
      <c r="BF166" s="118" t="s">
        <v>26</v>
      </c>
      <c r="BG166" s="119">
        <f>BD166+1</f>
        <v>19</v>
      </c>
      <c r="BH166" s="120" t="s">
        <v>27</v>
      </c>
      <c r="BI166" s="118" t="s">
        <v>26</v>
      </c>
      <c r="BJ166" s="119">
        <f>BG166+1</f>
        <v>20</v>
      </c>
      <c r="BK166" s="120" t="s">
        <v>27</v>
      </c>
      <c r="BL166" s="118" t="s">
        <v>26</v>
      </c>
      <c r="BM166" s="119">
        <f>BJ166+1</f>
        <v>21</v>
      </c>
      <c r="BN166" s="120" t="s">
        <v>27</v>
      </c>
      <c r="BO166" s="118" t="s">
        <v>26</v>
      </c>
      <c r="BP166" s="119">
        <f>BM166+1</f>
        <v>22</v>
      </c>
      <c r="BQ166" s="120" t="s">
        <v>27</v>
      </c>
    </row>
    <row r="167" spans="3:69" s="91" customFormat="1" ht="20.25" customHeight="1" thickBot="1">
      <c r="C167" s="220">
        <v>1</v>
      </c>
      <c r="D167" s="113">
        <v>6</v>
      </c>
      <c r="E167" s="113" t="s">
        <v>48</v>
      </c>
      <c r="F167" s="114">
        <v>3</v>
      </c>
      <c r="G167" s="113">
        <v>5</v>
      </c>
      <c r="H167" s="113" t="s">
        <v>48</v>
      </c>
      <c r="I167" s="114">
        <v>3</v>
      </c>
      <c r="J167" s="105">
        <v>7</v>
      </c>
      <c r="K167" s="106" t="s">
        <v>48</v>
      </c>
      <c r="L167" s="137">
        <v>5</v>
      </c>
      <c r="M167" s="113">
        <v>6</v>
      </c>
      <c r="N167" s="113" t="s">
        <v>48</v>
      </c>
      <c r="O167" s="114">
        <v>1</v>
      </c>
      <c r="P167" s="112">
        <v>6</v>
      </c>
      <c r="Q167" s="113" t="s">
        <v>48</v>
      </c>
      <c r="R167" s="138">
        <v>2</v>
      </c>
      <c r="S167" s="113">
        <v>8</v>
      </c>
      <c r="T167" s="113" t="s">
        <v>48</v>
      </c>
      <c r="U167" s="138">
        <v>6</v>
      </c>
      <c r="V167" s="113">
        <v>1</v>
      </c>
      <c r="W167" s="113" t="s">
        <v>48</v>
      </c>
      <c r="X167" s="114">
        <v>8</v>
      </c>
      <c r="Y167" s="112">
        <v>8</v>
      </c>
      <c r="Z167" s="113" t="s">
        <v>48</v>
      </c>
      <c r="AA167" s="114">
        <v>5</v>
      </c>
      <c r="AB167" s="106">
        <v>5</v>
      </c>
      <c r="AC167" s="113" t="s">
        <v>48</v>
      </c>
      <c r="AD167" s="113">
        <v>1</v>
      </c>
      <c r="AE167" s="112">
        <v>6</v>
      </c>
      <c r="AF167" s="113" t="s">
        <v>48</v>
      </c>
      <c r="AG167" s="114">
        <v>5</v>
      </c>
      <c r="AH167" s="105"/>
      <c r="AI167" s="106"/>
      <c r="AJ167" s="107"/>
      <c r="AK167" s="105"/>
      <c r="AL167" s="106"/>
      <c r="AM167" s="107"/>
      <c r="AN167" s="105"/>
      <c r="AO167" s="106"/>
      <c r="AP167" s="107"/>
      <c r="AQ167" s="105"/>
      <c r="AR167" s="106"/>
      <c r="AS167" s="107"/>
      <c r="AT167" s="105"/>
      <c r="AU167" s="106"/>
      <c r="AV167" s="107"/>
      <c r="AW167" s="105"/>
      <c r="AX167" s="106"/>
      <c r="AY167" s="107"/>
      <c r="AZ167" s="105"/>
      <c r="BA167" s="106"/>
      <c r="BB167" s="107"/>
      <c r="BC167" s="105"/>
      <c r="BD167" s="106"/>
      <c r="BE167" s="107"/>
      <c r="BF167" s="105"/>
      <c r="BG167" s="106"/>
      <c r="BH167" s="107"/>
      <c r="BI167" s="105"/>
      <c r="BJ167" s="106"/>
      <c r="BK167" s="107"/>
      <c r="BL167" s="105"/>
      <c r="BM167" s="106"/>
      <c r="BN167" s="107"/>
      <c r="BO167" s="105"/>
      <c r="BP167" s="106"/>
      <c r="BQ167" s="107"/>
    </row>
    <row r="168" spans="3:69" s="91" customFormat="1" ht="20.25" customHeight="1" thickTop="1">
      <c r="C168" s="221"/>
      <c r="D168" s="110"/>
      <c r="E168" s="110"/>
      <c r="F168" s="111"/>
      <c r="G168" s="110"/>
      <c r="H168" s="110"/>
      <c r="I168" s="111"/>
      <c r="J168" s="109"/>
      <c r="K168" s="110"/>
      <c r="L168" s="111"/>
      <c r="M168" s="110"/>
      <c r="N168" s="110"/>
      <c r="O168" s="110"/>
      <c r="P168" s="109"/>
      <c r="Q168" s="110"/>
      <c r="R168" s="111"/>
      <c r="S168" s="110"/>
      <c r="T168" s="110"/>
      <c r="U168" s="111"/>
      <c r="V168" s="110"/>
      <c r="W168" s="110"/>
      <c r="X168" s="111"/>
      <c r="Y168" s="109"/>
      <c r="Z168" s="110"/>
      <c r="AA168" s="111"/>
      <c r="AB168" s="110"/>
      <c r="AC168" s="110"/>
      <c r="AD168" s="110"/>
      <c r="AE168" s="109"/>
      <c r="AF168" s="110"/>
      <c r="AG168" s="111"/>
      <c r="AH168" s="109"/>
      <c r="AI168" s="110"/>
      <c r="AJ168" s="111"/>
      <c r="AK168" s="109"/>
      <c r="AL168" s="110"/>
      <c r="AM168" s="111"/>
      <c r="AN168" s="109"/>
      <c r="AO168" s="110"/>
      <c r="AP168" s="111"/>
      <c r="AQ168" s="109"/>
      <c r="AR168" s="110"/>
      <c r="AS168" s="111"/>
      <c r="AT168" s="109"/>
      <c r="AU168" s="110"/>
      <c r="AV168" s="111"/>
      <c r="AW168" s="109"/>
      <c r="AX168" s="110"/>
      <c r="AY168" s="111"/>
      <c r="AZ168" s="109"/>
      <c r="BA168" s="110"/>
      <c r="BB168" s="111"/>
      <c r="BC168" s="109"/>
      <c r="BD168" s="110"/>
      <c r="BE168" s="111"/>
      <c r="BF168" s="109"/>
      <c r="BG168" s="110"/>
      <c r="BH168" s="111"/>
      <c r="BI168" s="109"/>
      <c r="BJ168" s="110"/>
      <c r="BK168" s="111"/>
      <c r="BL168" s="109"/>
      <c r="BM168" s="110"/>
      <c r="BN168" s="111"/>
      <c r="BO168" s="109"/>
      <c r="BP168" s="110"/>
      <c r="BQ168" s="111"/>
    </row>
    <row r="169" spans="3:69" s="91" customFormat="1" ht="20.25" customHeight="1" thickBot="1">
      <c r="C169" s="220">
        <v>2</v>
      </c>
      <c r="D169" s="113">
        <v>5</v>
      </c>
      <c r="E169" s="113" t="s">
        <v>48</v>
      </c>
      <c r="F169" s="114">
        <v>4</v>
      </c>
      <c r="G169" s="113">
        <v>7</v>
      </c>
      <c r="H169" s="113" t="s">
        <v>48</v>
      </c>
      <c r="I169" s="114">
        <v>6</v>
      </c>
      <c r="J169" s="113">
        <v>3</v>
      </c>
      <c r="K169" s="113" t="s">
        <v>48</v>
      </c>
      <c r="L169" s="114">
        <v>2</v>
      </c>
      <c r="M169" s="105">
        <v>2</v>
      </c>
      <c r="N169" s="106" t="s">
        <v>48</v>
      </c>
      <c r="O169" s="107">
        <v>8</v>
      </c>
      <c r="P169" s="105">
        <v>1</v>
      </c>
      <c r="Q169" s="106" t="s">
        <v>48</v>
      </c>
      <c r="R169" s="107">
        <v>7</v>
      </c>
      <c r="S169" s="106">
        <v>3</v>
      </c>
      <c r="T169" s="106" t="s">
        <v>48</v>
      </c>
      <c r="U169" s="107">
        <v>1</v>
      </c>
      <c r="V169" s="113">
        <v>5</v>
      </c>
      <c r="W169" s="113" t="s">
        <v>48</v>
      </c>
      <c r="X169" s="114">
        <v>2</v>
      </c>
      <c r="Y169" s="112">
        <v>1</v>
      </c>
      <c r="Z169" s="113" t="s">
        <v>48</v>
      </c>
      <c r="AA169" s="114">
        <v>4</v>
      </c>
      <c r="AB169" s="106">
        <v>8</v>
      </c>
      <c r="AC169" s="113" t="s">
        <v>48</v>
      </c>
      <c r="AD169" s="138">
        <v>4</v>
      </c>
      <c r="AE169" s="112">
        <v>8</v>
      </c>
      <c r="AF169" s="113" t="s">
        <v>48</v>
      </c>
      <c r="AG169" s="114">
        <v>7</v>
      </c>
      <c r="AH169" s="105"/>
      <c r="AI169" s="106"/>
      <c r="AJ169" s="107"/>
      <c r="AK169" s="105"/>
      <c r="AL169" s="106"/>
      <c r="AM169" s="107"/>
      <c r="AN169" s="105"/>
      <c r="AO169" s="106"/>
      <c r="AP169" s="107"/>
      <c r="AQ169" s="105"/>
      <c r="AR169" s="106"/>
      <c r="AS169" s="107"/>
      <c r="AT169" s="105"/>
      <c r="AU169" s="106"/>
      <c r="AV169" s="107"/>
      <c r="AW169" s="105"/>
      <c r="AX169" s="106"/>
      <c r="AY169" s="107"/>
      <c r="AZ169" s="105"/>
      <c r="BA169" s="106"/>
      <c r="BB169" s="107"/>
      <c r="BC169" s="105"/>
      <c r="BD169" s="106"/>
      <c r="BE169" s="107"/>
      <c r="BF169" s="105"/>
      <c r="BG169" s="106"/>
      <c r="BH169" s="107"/>
      <c r="BI169" s="105"/>
      <c r="BJ169" s="106"/>
      <c r="BK169" s="107"/>
      <c r="BL169" s="105"/>
      <c r="BM169" s="106"/>
      <c r="BN169" s="107"/>
      <c r="BO169" s="105"/>
      <c r="BP169" s="106"/>
      <c r="BQ169" s="107"/>
    </row>
    <row r="170" spans="3:69" s="91" customFormat="1" ht="20.25" customHeight="1" thickTop="1">
      <c r="C170" s="221"/>
      <c r="D170" s="110"/>
      <c r="E170" s="110"/>
      <c r="F170" s="111"/>
      <c r="G170" s="109"/>
      <c r="H170" s="110"/>
      <c r="I170" s="111"/>
      <c r="J170" s="109"/>
      <c r="K170" s="110"/>
      <c r="L170" s="111"/>
      <c r="M170" s="109"/>
      <c r="N170" s="110"/>
      <c r="O170" s="111"/>
      <c r="P170" s="109"/>
      <c r="Q170" s="110"/>
      <c r="R170" s="111"/>
      <c r="S170" s="110"/>
      <c r="T170" s="110"/>
      <c r="U170" s="111"/>
      <c r="V170" s="110"/>
      <c r="W170" s="110"/>
      <c r="X170" s="111"/>
      <c r="Y170" s="109"/>
      <c r="Z170" s="110"/>
      <c r="AA170" s="111"/>
      <c r="AB170" s="110"/>
      <c r="AC170" s="110"/>
      <c r="AD170" s="110"/>
      <c r="AE170" s="109"/>
      <c r="AF170" s="110"/>
      <c r="AG170" s="111"/>
      <c r="AH170" s="109"/>
      <c r="AI170" s="110"/>
      <c r="AJ170" s="111"/>
      <c r="AK170" s="109"/>
      <c r="AL170" s="110"/>
      <c r="AM170" s="111"/>
      <c r="AN170" s="109"/>
      <c r="AO170" s="110"/>
      <c r="AP170" s="111"/>
      <c r="AQ170" s="109"/>
      <c r="AR170" s="110"/>
      <c r="AS170" s="111"/>
      <c r="AT170" s="109"/>
      <c r="AU170" s="110"/>
      <c r="AV170" s="111"/>
      <c r="AW170" s="109"/>
      <c r="AX170" s="110"/>
      <c r="AY170" s="111"/>
      <c r="AZ170" s="109"/>
      <c r="BA170" s="110"/>
      <c r="BB170" s="111"/>
      <c r="BC170" s="109"/>
      <c r="BD170" s="110"/>
      <c r="BE170" s="111"/>
      <c r="BF170" s="109"/>
      <c r="BG170" s="110"/>
      <c r="BH170" s="111"/>
      <c r="BI170" s="109"/>
      <c r="BJ170" s="110"/>
      <c r="BK170" s="111"/>
      <c r="BL170" s="109"/>
      <c r="BM170" s="110"/>
      <c r="BN170" s="111"/>
      <c r="BO170" s="109"/>
      <c r="BP170" s="110"/>
      <c r="BQ170" s="111"/>
    </row>
    <row r="171" spans="3:69" s="91" customFormat="1" ht="20.25" customHeight="1" thickBot="1">
      <c r="C171" s="220">
        <v>3</v>
      </c>
      <c r="D171" s="113">
        <v>2</v>
      </c>
      <c r="E171" s="113" t="s">
        <v>48</v>
      </c>
      <c r="F171" s="114">
        <v>7</v>
      </c>
      <c r="G171" s="113">
        <v>4</v>
      </c>
      <c r="H171" s="113" t="s">
        <v>48</v>
      </c>
      <c r="I171" s="114">
        <v>2</v>
      </c>
      <c r="J171" s="198">
        <v>4</v>
      </c>
      <c r="K171" s="113" t="s">
        <v>48</v>
      </c>
      <c r="L171" s="114">
        <v>6</v>
      </c>
      <c r="M171" s="106">
        <v>7</v>
      </c>
      <c r="N171" s="113" t="s">
        <v>48</v>
      </c>
      <c r="O171" s="113">
        <v>3</v>
      </c>
      <c r="P171" s="105">
        <v>3</v>
      </c>
      <c r="Q171" s="113" t="s">
        <v>48</v>
      </c>
      <c r="R171" s="114">
        <v>8</v>
      </c>
      <c r="S171" s="197">
        <v>7</v>
      </c>
      <c r="T171" s="113" t="s">
        <v>48</v>
      </c>
      <c r="U171" s="107">
        <v>4</v>
      </c>
      <c r="V171" s="113">
        <v>4</v>
      </c>
      <c r="W171" s="113" t="s">
        <v>48</v>
      </c>
      <c r="X171" s="114">
        <v>3</v>
      </c>
      <c r="Y171" s="112"/>
      <c r="Z171" s="113"/>
      <c r="AA171" s="114"/>
      <c r="AB171" s="112"/>
      <c r="AC171" s="113"/>
      <c r="AD171" s="114"/>
      <c r="AE171" s="105">
        <v>2</v>
      </c>
      <c r="AF171" s="106" t="s">
        <v>48</v>
      </c>
      <c r="AG171" s="107">
        <v>1</v>
      </c>
      <c r="AH171" s="112"/>
      <c r="AI171" s="113"/>
      <c r="AJ171" s="114"/>
      <c r="AK171" s="112"/>
      <c r="AL171" s="113"/>
      <c r="AM171" s="114"/>
      <c r="AN171" s="112"/>
      <c r="AO171" s="113"/>
      <c r="AP171" s="114"/>
      <c r="AQ171" s="112"/>
      <c r="AR171" s="113"/>
      <c r="AS171" s="114"/>
      <c r="AT171" s="112"/>
      <c r="AU171" s="113"/>
      <c r="AV171" s="114"/>
      <c r="AW171" s="112"/>
      <c r="AX171" s="113"/>
      <c r="AY171" s="114"/>
      <c r="AZ171" s="112"/>
      <c r="BA171" s="113"/>
      <c r="BB171" s="114"/>
      <c r="BC171" s="112"/>
      <c r="BD171" s="113"/>
      <c r="BE171" s="114"/>
      <c r="BF171" s="112"/>
      <c r="BG171" s="113"/>
      <c r="BH171" s="114"/>
      <c r="BI171" s="112"/>
      <c r="BJ171" s="113"/>
      <c r="BK171" s="114"/>
      <c r="BL171" s="112"/>
      <c r="BM171" s="113"/>
      <c r="BN171" s="114"/>
      <c r="BO171" s="112"/>
      <c r="BP171" s="113"/>
      <c r="BQ171" s="114"/>
    </row>
    <row r="172" spans="3:69" s="91" customFormat="1" ht="20.25" customHeight="1" thickTop="1">
      <c r="C172" s="222"/>
      <c r="D172" s="110"/>
      <c r="E172" s="110"/>
      <c r="F172" s="111"/>
      <c r="G172" s="109"/>
      <c r="H172" s="110"/>
      <c r="I172" s="111"/>
      <c r="J172" s="110"/>
      <c r="K172" s="110"/>
      <c r="L172" s="111"/>
      <c r="M172" s="110"/>
      <c r="N172" s="110"/>
      <c r="O172" s="110"/>
      <c r="P172" s="109"/>
      <c r="Q172" s="110"/>
      <c r="R172" s="111"/>
      <c r="S172" s="110"/>
      <c r="T172" s="110"/>
      <c r="U172" s="111"/>
      <c r="V172" s="110"/>
      <c r="W172" s="110"/>
      <c r="X172" s="111"/>
      <c r="Y172" s="109"/>
      <c r="Z172" s="110"/>
      <c r="AA172" s="111"/>
      <c r="AB172" s="109"/>
      <c r="AC172" s="110"/>
      <c r="AD172" s="111"/>
      <c r="AE172" s="109"/>
      <c r="AF172" s="110"/>
      <c r="AG172" s="111"/>
      <c r="AH172" s="109"/>
      <c r="AI172" s="110"/>
      <c r="AJ172" s="111"/>
      <c r="AK172" s="109"/>
      <c r="AL172" s="110"/>
      <c r="AM172" s="111"/>
      <c r="AN172" s="109"/>
      <c r="AO172" s="110"/>
      <c r="AP172" s="111"/>
      <c r="AQ172" s="109"/>
      <c r="AR172" s="110"/>
      <c r="AS172" s="111"/>
      <c r="AT172" s="109"/>
      <c r="AU172" s="110"/>
      <c r="AV172" s="111"/>
      <c r="AW172" s="109"/>
      <c r="AX172" s="110"/>
      <c r="AY172" s="111"/>
      <c r="AZ172" s="109"/>
      <c r="BA172" s="110"/>
      <c r="BB172" s="111"/>
      <c r="BC172" s="109"/>
      <c r="BD172" s="110"/>
      <c r="BE172" s="111"/>
      <c r="BF172" s="109"/>
      <c r="BG172" s="110"/>
      <c r="BH172" s="111"/>
      <c r="BI172" s="109"/>
      <c r="BJ172" s="110"/>
      <c r="BK172" s="111"/>
      <c r="BL172" s="109"/>
      <c r="BM172" s="110"/>
      <c r="BN172" s="111"/>
      <c r="BO172" s="109"/>
      <c r="BP172" s="110"/>
      <c r="BQ172" s="111"/>
    </row>
    <row r="173" spans="2:69" ht="22.5" customHeight="1">
      <c r="B173" s="7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</row>
    <row r="174" spans="2:69" ht="22.5" customHeight="1">
      <c r="B174" s="135" t="s">
        <v>75</v>
      </c>
      <c r="D174" s="91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</row>
    <row r="175" spans="3:69" ht="20.25" customHeight="1">
      <c r="C175" s="219"/>
      <c r="D175" s="118" t="s">
        <v>26</v>
      </c>
      <c r="E175" s="119">
        <v>1</v>
      </c>
      <c r="F175" s="120" t="s">
        <v>27</v>
      </c>
      <c r="G175" s="118" t="s">
        <v>26</v>
      </c>
      <c r="H175" s="119">
        <f>E175+1</f>
        <v>2</v>
      </c>
      <c r="I175" s="120" t="s">
        <v>27</v>
      </c>
      <c r="J175" s="118" t="s">
        <v>26</v>
      </c>
      <c r="K175" s="119">
        <f>H175+1</f>
        <v>3</v>
      </c>
      <c r="L175" s="120" t="s">
        <v>27</v>
      </c>
      <c r="M175" s="118" t="s">
        <v>26</v>
      </c>
      <c r="N175" s="119">
        <f>K175+1</f>
        <v>4</v>
      </c>
      <c r="O175" s="120" t="s">
        <v>27</v>
      </c>
      <c r="P175" s="118" t="s">
        <v>26</v>
      </c>
      <c r="Q175" s="119">
        <f>N175+1</f>
        <v>5</v>
      </c>
      <c r="R175" s="121" t="s">
        <v>27</v>
      </c>
      <c r="S175" s="118" t="s">
        <v>26</v>
      </c>
      <c r="T175" s="119">
        <f>Q175+1</f>
        <v>6</v>
      </c>
      <c r="U175" s="120" t="s">
        <v>27</v>
      </c>
      <c r="V175" s="118" t="s">
        <v>26</v>
      </c>
      <c r="W175" s="119">
        <f>T175+1</f>
        <v>7</v>
      </c>
      <c r="X175" s="120" t="s">
        <v>27</v>
      </c>
      <c r="Y175" s="118" t="s">
        <v>26</v>
      </c>
      <c r="Z175" s="119">
        <f>W175+1</f>
        <v>8</v>
      </c>
      <c r="AA175" s="120" t="s">
        <v>27</v>
      </c>
      <c r="AB175" s="118" t="s">
        <v>26</v>
      </c>
      <c r="AC175" s="119">
        <f>Z175+1</f>
        <v>9</v>
      </c>
      <c r="AD175" s="120" t="s">
        <v>27</v>
      </c>
      <c r="AE175" s="118" t="s">
        <v>26</v>
      </c>
      <c r="AF175" s="119">
        <f>AC175+1</f>
        <v>10</v>
      </c>
      <c r="AG175" s="120" t="s">
        <v>27</v>
      </c>
      <c r="AH175" s="118" t="s">
        <v>26</v>
      </c>
      <c r="AI175" s="119">
        <f>AF175+1</f>
        <v>11</v>
      </c>
      <c r="AJ175" s="120" t="s">
        <v>27</v>
      </c>
      <c r="AK175" s="118" t="s">
        <v>26</v>
      </c>
      <c r="AL175" s="119">
        <f>AI175+1</f>
        <v>12</v>
      </c>
      <c r="AM175" s="120" t="s">
        <v>27</v>
      </c>
      <c r="AN175" s="118" t="s">
        <v>26</v>
      </c>
      <c r="AO175" s="119">
        <f>AL175+1</f>
        <v>13</v>
      </c>
      <c r="AP175" s="120" t="s">
        <v>27</v>
      </c>
      <c r="AQ175" s="118" t="s">
        <v>26</v>
      </c>
      <c r="AR175" s="119">
        <f>AO175+1</f>
        <v>14</v>
      </c>
      <c r="AS175" s="120" t="s">
        <v>27</v>
      </c>
      <c r="AT175" s="118" t="s">
        <v>26</v>
      </c>
      <c r="AU175" s="119">
        <f>AR175+1</f>
        <v>15</v>
      </c>
      <c r="AV175" s="120" t="s">
        <v>27</v>
      </c>
      <c r="AW175" s="118" t="s">
        <v>26</v>
      </c>
      <c r="AX175" s="119">
        <f>AU175+1</f>
        <v>16</v>
      </c>
      <c r="AY175" s="120" t="s">
        <v>27</v>
      </c>
      <c r="AZ175" s="118" t="s">
        <v>26</v>
      </c>
      <c r="BA175" s="119">
        <f>AX175+1</f>
        <v>17</v>
      </c>
      <c r="BB175" s="120" t="s">
        <v>27</v>
      </c>
      <c r="BC175" s="118" t="s">
        <v>26</v>
      </c>
      <c r="BD175" s="119">
        <f>BA175+1</f>
        <v>18</v>
      </c>
      <c r="BE175" s="120" t="s">
        <v>27</v>
      </c>
      <c r="BF175" s="118" t="s">
        <v>26</v>
      </c>
      <c r="BG175" s="119">
        <f>BD175+1</f>
        <v>19</v>
      </c>
      <c r="BH175" s="120" t="s">
        <v>27</v>
      </c>
      <c r="BI175" s="118" t="s">
        <v>26</v>
      </c>
      <c r="BJ175" s="119">
        <f>BG175+1</f>
        <v>20</v>
      </c>
      <c r="BK175" s="120" t="s">
        <v>27</v>
      </c>
      <c r="BL175" s="118" t="s">
        <v>26</v>
      </c>
      <c r="BM175" s="119">
        <f>BJ175+1</f>
        <v>21</v>
      </c>
      <c r="BN175" s="120" t="s">
        <v>27</v>
      </c>
      <c r="BO175" s="118" t="s">
        <v>26</v>
      </c>
      <c r="BP175" s="119">
        <f>BM175+1</f>
        <v>22</v>
      </c>
      <c r="BQ175" s="120" t="s">
        <v>27</v>
      </c>
    </row>
    <row r="176" spans="3:69" s="91" customFormat="1" ht="20.25" customHeight="1" thickBot="1">
      <c r="C176" s="220">
        <v>1</v>
      </c>
      <c r="D176" s="200">
        <v>2</v>
      </c>
      <c r="E176" s="113" t="s">
        <v>48</v>
      </c>
      <c r="F176" s="114">
        <v>7</v>
      </c>
      <c r="G176" s="105">
        <v>5</v>
      </c>
      <c r="H176" s="113" t="s">
        <v>48</v>
      </c>
      <c r="I176" s="137">
        <v>3</v>
      </c>
      <c r="J176" s="105">
        <v>7</v>
      </c>
      <c r="K176" s="113" t="s">
        <v>48</v>
      </c>
      <c r="L176" s="137">
        <v>4</v>
      </c>
      <c r="M176" s="112">
        <v>1</v>
      </c>
      <c r="N176" s="113" t="s">
        <v>48</v>
      </c>
      <c r="O176" s="199">
        <v>5</v>
      </c>
      <c r="P176" s="105">
        <v>7</v>
      </c>
      <c r="Q176" s="113" t="s">
        <v>48</v>
      </c>
      <c r="R176" s="137">
        <v>6</v>
      </c>
      <c r="S176" s="136">
        <v>7</v>
      </c>
      <c r="T176" s="113" t="s">
        <v>48</v>
      </c>
      <c r="U176" s="107">
        <v>5</v>
      </c>
      <c r="V176" s="105">
        <v>6</v>
      </c>
      <c r="W176" s="113" t="s">
        <v>48</v>
      </c>
      <c r="X176" s="107">
        <v>5</v>
      </c>
      <c r="Y176" s="105"/>
      <c r="Z176" s="106"/>
      <c r="AA176" s="107"/>
      <c r="AB176" s="105"/>
      <c r="AC176" s="106"/>
      <c r="AD176" s="107"/>
      <c r="AE176" s="105"/>
      <c r="AF176" s="106"/>
      <c r="AG176" s="107"/>
      <c r="AH176" s="105"/>
      <c r="AI176" s="106"/>
      <c r="AJ176" s="107"/>
      <c r="AK176" s="105"/>
      <c r="AL176" s="106"/>
      <c r="AM176" s="107"/>
      <c r="AN176" s="105"/>
      <c r="AO176" s="106"/>
      <c r="AP176" s="107"/>
      <c r="AQ176" s="105"/>
      <c r="AR176" s="106"/>
      <c r="AS176" s="107"/>
      <c r="AT176" s="105"/>
      <c r="AU176" s="106"/>
      <c r="AV176" s="107"/>
      <c r="AW176" s="105"/>
      <c r="AX176" s="106"/>
      <c r="AY176" s="107"/>
      <c r="AZ176" s="105"/>
      <c r="BA176" s="106"/>
      <c r="BB176" s="107"/>
      <c r="BC176" s="105"/>
      <c r="BD176" s="106"/>
      <c r="BE176" s="107"/>
      <c r="BF176" s="105"/>
      <c r="BG176" s="106"/>
      <c r="BH176" s="107"/>
      <c r="BI176" s="105"/>
      <c r="BJ176" s="106"/>
      <c r="BK176" s="107"/>
      <c r="BL176" s="105"/>
      <c r="BM176" s="106"/>
      <c r="BN176" s="107"/>
      <c r="BO176" s="105"/>
      <c r="BP176" s="106"/>
      <c r="BQ176" s="107"/>
    </row>
    <row r="177" spans="3:69" s="91" customFormat="1" ht="20.25" customHeight="1" thickTop="1">
      <c r="C177" s="221"/>
      <c r="D177" s="109"/>
      <c r="E177" s="110"/>
      <c r="F177" s="111"/>
      <c r="G177" s="109"/>
      <c r="H177" s="110"/>
      <c r="I177" s="111"/>
      <c r="J177" s="109"/>
      <c r="K177" s="110"/>
      <c r="L177" s="111"/>
      <c r="M177" s="109"/>
      <c r="N177" s="110"/>
      <c r="O177" s="111"/>
      <c r="P177" s="109"/>
      <c r="Q177" s="110"/>
      <c r="R177" s="111"/>
      <c r="S177" s="109"/>
      <c r="T177" s="110"/>
      <c r="U177" s="111"/>
      <c r="V177" s="109"/>
      <c r="W177" s="110"/>
      <c r="X177" s="111"/>
      <c r="Y177" s="109"/>
      <c r="Z177" s="110"/>
      <c r="AA177" s="111"/>
      <c r="AB177" s="109"/>
      <c r="AC177" s="110"/>
      <c r="AD177" s="111"/>
      <c r="AE177" s="109"/>
      <c r="AF177" s="110"/>
      <c r="AG177" s="111"/>
      <c r="AH177" s="109"/>
      <c r="AI177" s="110"/>
      <c r="AJ177" s="111"/>
      <c r="AK177" s="109"/>
      <c r="AL177" s="110"/>
      <c r="AM177" s="111"/>
      <c r="AN177" s="109"/>
      <c r="AO177" s="110"/>
      <c r="AP177" s="111"/>
      <c r="AQ177" s="109"/>
      <c r="AR177" s="110"/>
      <c r="AS177" s="111"/>
      <c r="AT177" s="109"/>
      <c r="AU177" s="110"/>
      <c r="AV177" s="111"/>
      <c r="AW177" s="109"/>
      <c r="AX177" s="110"/>
      <c r="AY177" s="111"/>
      <c r="AZ177" s="109"/>
      <c r="BA177" s="110"/>
      <c r="BB177" s="111"/>
      <c r="BC177" s="109"/>
      <c r="BD177" s="110"/>
      <c r="BE177" s="111"/>
      <c r="BF177" s="109"/>
      <c r="BG177" s="110"/>
      <c r="BH177" s="111"/>
      <c r="BI177" s="109"/>
      <c r="BJ177" s="110"/>
      <c r="BK177" s="111"/>
      <c r="BL177" s="109"/>
      <c r="BM177" s="110"/>
      <c r="BN177" s="111"/>
      <c r="BO177" s="109"/>
      <c r="BP177" s="110"/>
      <c r="BQ177" s="111"/>
    </row>
    <row r="178" spans="3:69" s="91" customFormat="1" ht="20.25" customHeight="1">
      <c r="C178" s="220">
        <v>2</v>
      </c>
      <c r="D178" s="105">
        <v>6</v>
      </c>
      <c r="E178" s="113" t="s">
        <v>48</v>
      </c>
      <c r="F178" s="107">
        <v>3</v>
      </c>
      <c r="G178" s="112">
        <v>4</v>
      </c>
      <c r="H178" s="113" t="s">
        <v>48</v>
      </c>
      <c r="I178" s="114">
        <v>6</v>
      </c>
      <c r="J178" s="105">
        <v>1</v>
      </c>
      <c r="K178" s="113" t="s">
        <v>48</v>
      </c>
      <c r="L178" s="107">
        <v>6</v>
      </c>
      <c r="M178" s="105">
        <v>6</v>
      </c>
      <c r="N178" s="113" t="s">
        <v>48</v>
      </c>
      <c r="O178" s="107">
        <v>2</v>
      </c>
      <c r="P178" s="112">
        <v>3</v>
      </c>
      <c r="Q178" s="113" t="s">
        <v>48</v>
      </c>
      <c r="R178" s="114">
        <v>2</v>
      </c>
      <c r="S178" s="105">
        <v>2</v>
      </c>
      <c r="T178" s="113" t="s">
        <v>48</v>
      </c>
      <c r="U178" s="107">
        <v>4</v>
      </c>
      <c r="V178" s="105">
        <v>4</v>
      </c>
      <c r="W178" s="113" t="s">
        <v>48</v>
      </c>
      <c r="X178" s="107">
        <v>3</v>
      </c>
      <c r="Y178" s="105"/>
      <c r="Z178" s="106"/>
      <c r="AA178" s="107"/>
      <c r="AB178" s="105"/>
      <c r="AC178" s="106"/>
      <c r="AD178" s="107"/>
      <c r="AE178" s="105"/>
      <c r="AF178" s="106"/>
      <c r="AG178" s="107"/>
      <c r="AH178" s="105"/>
      <c r="AI178" s="106"/>
      <c r="AJ178" s="107"/>
      <c r="AK178" s="105"/>
      <c r="AL178" s="106"/>
      <c r="AM178" s="107"/>
      <c r="AN178" s="105"/>
      <c r="AO178" s="106"/>
      <c r="AP178" s="107"/>
      <c r="AQ178" s="105"/>
      <c r="AR178" s="106"/>
      <c r="AS178" s="107"/>
      <c r="AT178" s="105"/>
      <c r="AU178" s="106"/>
      <c r="AV178" s="107"/>
      <c r="AW178" s="105"/>
      <c r="AX178" s="106"/>
      <c r="AY178" s="107"/>
      <c r="AZ178" s="105"/>
      <c r="BA178" s="106"/>
      <c r="BB178" s="107"/>
      <c r="BC178" s="105"/>
      <c r="BD178" s="106"/>
      <c r="BE178" s="107"/>
      <c r="BF178" s="105"/>
      <c r="BG178" s="106"/>
      <c r="BH178" s="107"/>
      <c r="BI178" s="105"/>
      <c r="BJ178" s="106"/>
      <c r="BK178" s="107"/>
      <c r="BL178" s="105"/>
      <c r="BM178" s="106"/>
      <c r="BN178" s="107"/>
      <c r="BO178" s="105"/>
      <c r="BP178" s="106"/>
      <c r="BQ178" s="107"/>
    </row>
    <row r="179" spans="3:69" s="91" customFormat="1" ht="20.25" customHeight="1">
      <c r="C179" s="221"/>
      <c r="D179" s="109"/>
      <c r="E179" s="110"/>
      <c r="F179" s="111"/>
      <c r="G179" s="109"/>
      <c r="H179" s="110"/>
      <c r="I179" s="111"/>
      <c r="J179" s="109"/>
      <c r="K179" s="110"/>
      <c r="L179" s="111"/>
      <c r="M179" s="109"/>
      <c r="N179" s="110"/>
      <c r="O179" s="111"/>
      <c r="P179" s="109"/>
      <c r="Q179" s="110"/>
      <c r="R179" s="111"/>
      <c r="S179" s="109"/>
      <c r="T179" s="110"/>
      <c r="U179" s="111"/>
      <c r="V179" s="109"/>
      <c r="W179" s="110"/>
      <c r="X179" s="111"/>
      <c r="Y179" s="109"/>
      <c r="Z179" s="110"/>
      <c r="AA179" s="111"/>
      <c r="AB179" s="109"/>
      <c r="AC179" s="110"/>
      <c r="AD179" s="111"/>
      <c r="AE179" s="109"/>
      <c r="AF179" s="110"/>
      <c r="AG179" s="111"/>
      <c r="AH179" s="109"/>
      <c r="AI179" s="110"/>
      <c r="AJ179" s="111"/>
      <c r="AK179" s="109"/>
      <c r="AL179" s="110"/>
      <c r="AM179" s="111"/>
      <c r="AN179" s="109"/>
      <c r="AO179" s="110"/>
      <c r="AP179" s="111"/>
      <c r="AQ179" s="109"/>
      <c r="AR179" s="110"/>
      <c r="AS179" s="111"/>
      <c r="AT179" s="109"/>
      <c r="AU179" s="110"/>
      <c r="AV179" s="111"/>
      <c r="AW179" s="109"/>
      <c r="AX179" s="110"/>
      <c r="AY179" s="111"/>
      <c r="AZ179" s="109"/>
      <c r="BA179" s="110"/>
      <c r="BB179" s="111"/>
      <c r="BC179" s="109"/>
      <c r="BD179" s="110"/>
      <c r="BE179" s="111"/>
      <c r="BF179" s="109"/>
      <c r="BG179" s="110"/>
      <c r="BH179" s="111"/>
      <c r="BI179" s="109"/>
      <c r="BJ179" s="110"/>
      <c r="BK179" s="111"/>
      <c r="BL179" s="109"/>
      <c r="BM179" s="110"/>
      <c r="BN179" s="111"/>
      <c r="BO179" s="109"/>
      <c r="BP179" s="110"/>
      <c r="BQ179" s="111"/>
    </row>
    <row r="180" spans="3:69" s="91" customFormat="1" ht="20.25" customHeight="1">
      <c r="C180" s="220">
        <v>3</v>
      </c>
      <c r="D180" s="105">
        <v>5</v>
      </c>
      <c r="E180" s="113" t="s">
        <v>48</v>
      </c>
      <c r="F180" s="107">
        <v>4</v>
      </c>
      <c r="G180" s="105">
        <v>1</v>
      </c>
      <c r="H180" s="113" t="s">
        <v>48</v>
      </c>
      <c r="I180" s="107">
        <v>7</v>
      </c>
      <c r="J180" s="112">
        <v>5</v>
      </c>
      <c r="K180" s="113" t="s">
        <v>48</v>
      </c>
      <c r="L180" s="114">
        <v>2</v>
      </c>
      <c r="M180" s="105">
        <v>3</v>
      </c>
      <c r="N180" s="113" t="s">
        <v>48</v>
      </c>
      <c r="O180" s="107">
        <v>7</v>
      </c>
      <c r="P180" s="105">
        <v>4</v>
      </c>
      <c r="Q180" s="113" t="s">
        <v>48</v>
      </c>
      <c r="R180" s="107">
        <v>1</v>
      </c>
      <c r="S180" s="112">
        <v>3</v>
      </c>
      <c r="T180" s="113" t="s">
        <v>48</v>
      </c>
      <c r="U180" s="114">
        <v>1</v>
      </c>
      <c r="V180" s="112">
        <v>2</v>
      </c>
      <c r="W180" s="113" t="s">
        <v>48</v>
      </c>
      <c r="X180" s="114">
        <v>1</v>
      </c>
      <c r="Y180" s="112"/>
      <c r="Z180" s="113"/>
      <c r="AA180" s="114"/>
      <c r="AB180" s="112"/>
      <c r="AC180" s="113"/>
      <c r="AD180" s="114"/>
      <c r="AE180" s="112"/>
      <c r="AF180" s="113"/>
      <c r="AG180" s="114"/>
      <c r="AH180" s="112"/>
      <c r="AI180" s="113"/>
      <c r="AJ180" s="114"/>
      <c r="AK180" s="112"/>
      <c r="AL180" s="113"/>
      <c r="AM180" s="114"/>
      <c r="AN180" s="112"/>
      <c r="AO180" s="113"/>
      <c r="AP180" s="114"/>
      <c r="AQ180" s="112"/>
      <c r="AR180" s="113"/>
      <c r="AS180" s="114"/>
      <c r="AT180" s="112"/>
      <c r="AU180" s="113"/>
      <c r="AV180" s="114"/>
      <c r="AW180" s="112"/>
      <c r="AX180" s="113"/>
      <c r="AY180" s="114"/>
      <c r="AZ180" s="112"/>
      <c r="BA180" s="113"/>
      <c r="BB180" s="114"/>
      <c r="BC180" s="112"/>
      <c r="BD180" s="113"/>
      <c r="BE180" s="114"/>
      <c r="BF180" s="112"/>
      <c r="BG180" s="113"/>
      <c r="BH180" s="114"/>
      <c r="BI180" s="112"/>
      <c r="BJ180" s="113"/>
      <c r="BK180" s="114"/>
      <c r="BL180" s="112"/>
      <c r="BM180" s="113"/>
      <c r="BN180" s="114"/>
      <c r="BO180" s="112"/>
      <c r="BP180" s="113"/>
      <c r="BQ180" s="114"/>
    </row>
    <row r="181" spans="3:69" s="91" customFormat="1" ht="20.25" customHeight="1">
      <c r="C181" s="222"/>
      <c r="D181" s="109"/>
      <c r="E181" s="110"/>
      <c r="F181" s="111"/>
      <c r="G181" s="109"/>
      <c r="H181" s="110"/>
      <c r="I181" s="111"/>
      <c r="J181" s="109"/>
      <c r="K181" s="110"/>
      <c r="L181" s="111"/>
      <c r="M181" s="109"/>
      <c r="N181" s="110"/>
      <c r="O181" s="111"/>
      <c r="P181" s="109"/>
      <c r="Q181" s="110"/>
      <c r="R181" s="111"/>
      <c r="S181" s="109"/>
      <c r="T181" s="110"/>
      <c r="U181" s="111"/>
      <c r="V181" s="109"/>
      <c r="W181" s="110"/>
      <c r="X181" s="111"/>
      <c r="Y181" s="109"/>
      <c r="Z181" s="110"/>
      <c r="AA181" s="111"/>
      <c r="AB181" s="109"/>
      <c r="AC181" s="110"/>
      <c r="AD181" s="111"/>
      <c r="AE181" s="109"/>
      <c r="AF181" s="110"/>
      <c r="AG181" s="111"/>
      <c r="AH181" s="109"/>
      <c r="AI181" s="110"/>
      <c r="AJ181" s="111"/>
      <c r="AK181" s="109"/>
      <c r="AL181" s="110"/>
      <c r="AM181" s="111"/>
      <c r="AN181" s="109"/>
      <c r="AO181" s="110"/>
      <c r="AP181" s="111"/>
      <c r="AQ181" s="109"/>
      <c r="AR181" s="110"/>
      <c r="AS181" s="111"/>
      <c r="AT181" s="109"/>
      <c r="AU181" s="110"/>
      <c r="AV181" s="111"/>
      <c r="AW181" s="109"/>
      <c r="AX181" s="110"/>
      <c r="AY181" s="111"/>
      <c r="AZ181" s="109"/>
      <c r="BA181" s="110"/>
      <c r="BB181" s="111"/>
      <c r="BC181" s="109"/>
      <c r="BD181" s="110"/>
      <c r="BE181" s="111"/>
      <c r="BF181" s="109"/>
      <c r="BG181" s="110"/>
      <c r="BH181" s="111"/>
      <c r="BI181" s="109"/>
      <c r="BJ181" s="110"/>
      <c r="BK181" s="111"/>
      <c r="BL181" s="109"/>
      <c r="BM181" s="110"/>
      <c r="BN181" s="111"/>
      <c r="BO181" s="109"/>
      <c r="BP181" s="110"/>
      <c r="BQ181" s="111"/>
    </row>
    <row r="182" spans="2:69" ht="22.5" customHeight="1">
      <c r="B182" s="7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</row>
    <row r="183" spans="2:69" ht="22.5" customHeight="1">
      <c r="B183" s="135" t="s">
        <v>76</v>
      </c>
      <c r="D183" s="91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</row>
    <row r="184" spans="3:69" ht="20.25" customHeight="1">
      <c r="C184" s="219"/>
      <c r="D184" s="118" t="s">
        <v>26</v>
      </c>
      <c r="E184" s="119">
        <v>1</v>
      </c>
      <c r="F184" s="120" t="s">
        <v>27</v>
      </c>
      <c r="G184" s="118" t="s">
        <v>26</v>
      </c>
      <c r="H184" s="119">
        <f>E184+1</f>
        <v>2</v>
      </c>
      <c r="I184" s="120" t="s">
        <v>27</v>
      </c>
      <c r="J184" s="118" t="s">
        <v>26</v>
      </c>
      <c r="K184" s="119">
        <f>H184+1</f>
        <v>3</v>
      </c>
      <c r="L184" s="120" t="s">
        <v>27</v>
      </c>
      <c r="M184" s="118" t="s">
        <v>26</v>
      </c>
      <c r="N184" s="119">
        <f>K184+1</f>
        <v>4</v>
      </c>
      <c r="O184" s="120" t="s">
        <v>27</v>
      </c>
      <c r="P184" s="118" t="s">
        <v>26</v>
      </c>
      <c r="Q184" s="119">
        <f>N184+1</f>
        <v>5</v>
      </c>
      <c r="R184" s="121" t="s">
        <v>27</v>
      </c>
      <c r="S184" s="118" t="s">
        <v>26</v>
      </c>
      <c r="T184" s="119">
        <f>Q184+1</f>
        <v>6</v>
      </c>
      <c r="U184" s="120" t="s">
        <v>27</v>
      </c>
      <c r="V184" s="118" t="s">
        <v>26</v>
      </c>
      <c r="W184" s="119">
        <f>T184+1</f>
        <v>7</v>
      </c>
      <c r="X184" s="120" t="s">
        <v>27</v>
      </c>
      <c r="Y184" s="118" t="s">
        <v>26</v>
      </c>
      <c r="Z184" s="119">
        <f>W184+1</f>
        <v>8</v>
      </c>
      <c r="AA184" s="120" t="s">
        <v>27</v>
      </c>
      <c r="AB184" s="118" t="s">
        <v>26</v>
      </c>
      <c r="AC184" s="119">
        <f>Z184+1</f>
        <v>9</v>
      </c>
      <c r="AD184" s="120" t="s">
        <v>27</v>
      </c>
      <c r="AE184" s="118" t="s">
        <v>26</v>
      </c>
      <c r="AF184" s="119">
        <f>AC184+1</f>
        <v>10</v>
      </c>
      <c r="AG184" s="120" t="s">
        <v>27</v>
      </c>
      <c r="AH184" s="118" t="s">
        <v>26</v>
      </c>
      <c r="AI184" s="119">
        <f>AF184+1</f>
        <v>11</v>
      </c>
      <c r="AJ184" s="120" t="s">
        <v>27</v>
      </c>
      <c r="AK184" s="118" t="s">
        <v>26</v>
      </c>
      <c r="AL184" s="119">
        <f>AI184+1</f>
        <v>12</v>
      </c>
      <c r="AM184" s="120" t="s">
        <v>27</v>
      </c>
      <c r="AN184" s="118" t="s">
        <v>26</v>
      </c>
      <c r="AO184" s="119">
        <f>AL184+1</f>
        <v>13</v>
      </c>
      <c r="AP184" s="120" t="s">
        <v>27</v>
      </c>
      <c r="AQ184" s="118" t="s">
        <v>26</v>
      </c>
      <c r="AR184" s="119">
        <f>AO184+1</f>
        <v>14</v>
      </c>
      <c r="AS184" s="120" t="s">
        <v>27</v>
      </c>
      <c r="AT184" s="118" t="s">
        <v>26</v>
      </c>
      <c r="AU184" s="119">
        <f>AR184+1</f>
        <v>15</v>
      </c>
      <c r="AV184" s="120" t="s">
        <v>27</v>
      </c>
      <c r="AW184" s="118" t="s">
        <v>26</v>
      </c>
      <c r="AX184" s="119">
        <f>AU184+1</f>
        <v>16</v>
      </c>
      <c r="AY184" s="120" t="s">
        <v>27</v>
      </c>
      <c r="AZ184" s="118" t="s">
        <v>26</v>
      </c>
      <c r="BA184" s="119">
        <f>AX184+1</f>
        <v>17</v>
      </c>
      <c r="BB184" s="120" t="s">
        <v>27</v>
      </c>
      <c r="BC184" s="118" t="s">
        <v>26</v>
      </c>
      <c r="BD184" s="119">
        <f>BA184+1</f>
        <v>18</v>
      </c>
      <c r="BE184" s="120" t="s">
        <v>27</v>
      </c>
      <c r="BF184" s="118" t="s">
        <v>26</v>
      </c>
      <c r="BG184" s="119">
        <f>BD184+1</f>
        <v>19</v>
      </c>
      <c r="BH184" s="120" t="s">
        <v>27</v>
      </c>
      <c r="BI184" s="118" t="s">
        <v>26</v>
      </c>
      <c r="BJ184" s="119">
        <f>BG184+1</f>
        <v>20</v>
      </c>
      <c r="BK184" s="120" t="s">
        <v>27</v>
      </c>
      <c r="BL184" s="118" t="s">
        <v>26</v>
      </c>
      <c r="BM184" s="119">
        <f>BJ184+1</f>
        <v>21</v>
      </c>
      <c r="BN184" s="120" t="s">
        <v>27</v>
      </c>
      <c r="BO184" s="118" t="s">
        <v>26</v>
      </c>
      <c r="BP184" s="119">
        <f>BM184+1</f>
        <v>22</v>
      </c>
      <c r="BQ184" s="120" t="s">
        <v>27</v>
      </c>
    </row>
    <row r="185" spans="3:69" s="91" customFormat="1" ht="20.25" customHeight="1">
      <c r="C185" s="220">
        <v>1</v>
      </c>
      <c r="D185" s="112">
        <v>5</v>
      </c>
      <c r="E185" s="113" t="s">
        <v>48</v>
      </c>
      <c r="F185" s="114">
        <v>4</v>
      </c>
      <c r="G185" s="105">
        <v>5</v>
      </c>
      <c r="H185" s="113" t="s">
        <v>48</v>
      </c>
      <c r="I185" s="107">
        <v>3</v>
      </c>
      <c r="J185" s="105">
        <v>3</v>
      </c>
      <c r="K185" s="113" t="s">
        <v>48</v>
      </c>
      <c r="L185" s="107">
        <v>2</v>
      </c>
      <c r="M185" s="112">
        <v>6</v>
      </c>
      <c r="N185" s="113" t="s">
        <v>48</v>
      </c>
      <c r="O185" s="114">
        <v>3</v>
      </c>
      <c r="P185" s="105">
        <v>6</v>
      </c>
      <c r="Q185" s="113" t="s">
        <v>48</v>
      </c>
      <c r="R185" s="107">
        <v>5</v>
      </c>
      <c r="S185" s="105"/>
      <c r="T185" s="106"/>
      <c r="U185" s="107"/>
      <c r="V185" s="105"/>
      <c r="W185" s="106"/>
      <c r="X185" s="107"/>
      <c r="Y185" s="105"/>
      <c r="Z185" s="106"/>
      <c r="AA185" s="107"/>
      <c r="AB185" s="105"/>
      <c r="AC185" s="106"/>
      <c r="AD185" s="107"/>
      <c r="AE185" s="105"/>
      <c r="AF185" s="106"/>
      <c r="AG185" s="107"/>
      <c r="AH185" s="105"/>
      <c r="AI185" s="106"/>
      <c r="AJ185" s="107"/>
      <c r="AK185" s="105"/>
      <c r="AL185" s="106"/>
      <c r="AM185" s="107"/>
      <c r="AN185" s="105"/>
      <c r="AO185" s="106"/>
      <c r="AP185" s="107"/>
      <c r="AQ185" s="105"/>
      <c r="AR185" s="106"/>
      <c r="AS185" s="107"/>
      <c r="AT185" s="105"/>
      <c r="AU185" s="106"/>
      <c r="AV185" s="107"/>
      <c r="AW185" s="105"/>
      <c r="AX185" s="106"/>
      <c r="AY185" s="107"/>
      <c r="AZ185" s="105"/>
      <c r="BA185" s="106"/>
      <c r="BB185" s="107"/>
      <c r="BC185" s="105"/>
      <c r="BD185" s="106"/>
      <c r="BE185" s="107"/>
      <c r="BF185" s="105"/>
      <c r="BG185" s="106"/>
      <c r="BH185" s="107"/>
      <c r="BI185" s="105"/>
      <c r="BJ185" s="106"/>
      <c r="BK185" s="107"/>
      <c r="BL185" s="105"/>
      <c r="BM185" s="106"/>
      <c r="BN185" s="107"/>
      <c r="BO185" s="105"/>
      <c r="BP185" s="106"/>
      <c r="BQ185" s="107"/>
    </row>
    <row r="186" spans="3:69" s="91" customFormat="1" ht="20.25" customHeight="1">
      <c r="C186" s="221"/>
      <c r="D186" s="109"/>
      <c r="E186" s="110"/>
      <c r="F186" s="111"/>
      <c r="G186" s="109"/>
      <c r="H186" s="110"/>
      <c r="I186" s="111"/>
      <c r="J186" s="109"/>
      <c r="K186" s="110"/>
      <c r="L186" s="111"/>
      <c r="M186" s="109"/>
      <c r="N186" s="110"/>
      <c r="O186" s="111"/>
      <c r="P186" s="109"/>
      <c r="Q186" s="110"/>
      <c r="R186" s="111"/>
      <c r="S186" s="109"/>
      <c r="T186" s="110"/>
      <c r="U186" s="111"/>
      <c r="V186" s="109"/>
      <c r="W186" s="110"/>
      <c r="X186" s="111"/>
      <c r="Y186" s="109"/>
      <c r="Z186" s="110"/>
      <c r="AA186" s="111"/>
      <c r="AB186" s="109"/>
      <c r="AC186" s="110"/>
      <c r="AD186" s="111"/>
      <c r="AE186" s="109"/>
      <c r="AF186" s="110"/>
      <c r="AG186" s="111"/>
      <c r="AH186" s="109"/>
      <c r="AI186" s="110"/>
      <c r="AJ186" s="111"/>
      <c r="AK186" s="109"/>
      <c r="AL186" s="110"/>
      <c r="AM186" s="111"/>
      <c r="AN186" s="109"/>
      <c r="AO186" s="110"/>
      <c r="AP186" s="111"/>
      <c r="AQ186" s="109"/>
      <c r="AR186" s="110"/>
      <c r="AS186" s="111"/>
      <c r="AT186" s="109"/>
      <c r="AU186" s="110"/>
      <c r="AV186" s="111"/>
      <c r="AW186" s="109"/>
      <c r="AX186" s="110"/>
      <c r="AY186" s="111"/>
      <c r="AZ186" s="109"/>
      <c r="BA186" s="110"/>
      <c r="BB186" s="111"/>
      <c r="BC186" s="109"/>
      <c r="BD186" s="110"/>
      <c r="BE186" s="111"/>
      <c r="BF186" s="109"/>
      <c r="BG186" s="110"/>
      <c r="BH186" s="111"/>
      <c r="BI186" s="109"/>
      <c r="BJ186" s="110"/>
      <c r="BK186" s="111"/>
      <c r="BL186" s="109"/>
      <c r="BM186" s="110"/>
      <c r="BN186" s="111"/>
      <c r="BO186" s="109"/>
      <c r="BP186" s="110"/>
      <c r="BQ186" s="111"/>
    </row>
    <row r="187" spans="3:69" s="91" customFormat="1" ht="20.25" customHeight="1">
      <c r="C187" s="220">
        <v>2</v>
      </c>
      <c r="D187" s="105">
        <v>3</v>
      </c>
      <c r="E187" s="113" t="s">
        <v>48</v>
      </c>
      <c r="F187" s="107">
        <v>1</v>
      </c>
      <c r="G187" s="112">
        <v>2</v>
      </c>
      <c r="H187" s="113" t="s">
        <v>48</v>
      </c>
      <c r="I187" s="114">
        <v>4</v>
      </c>
      <c r="J187" s="105">
        <v>4</v>
      </c>
      <c r="K187" s="113" t="s">
        <v>48</v>
      </c>
      <c r="L187" s="107">
        <v>6</v>
      </c>
      <c r="M187" s="105">
        <v>5</v>
      </c>
      <c r="N187" s="113" t="s">
        <v>48</v>
      </c>
      <c r="O187" s="107">
        <v>2</v>
      </c>
      <c r="P187" s="112">
        <v>4</v>
      </c>
      <c r="Q187" s="113" t="s">
        <v>48</v>
      </c>
      <c r="R187" s="114">
        <v>3</v>
      </c>
      <c r="S187" s="105"/>
      <c r="T187" s="106"/>
      <c r="U187" s="107"/>
      <c r="V187" s="105"/>
      <c r="W187" s="106"/>
      <c r="X187" s="107"/>
      <c r="Y187" s="105"/>
      <c r="Z187" s="106"/>
      <c r="AA187" s="107"/>
      <c r="AB187" s="105"/>
      <c r="AC187" s="106"/>
      <c r="AD187" s="107"/>
      <c r="AE187" s="105"/>
      <c r="AF187" s="106"/>
      <c r="AG187" s="107"/>
      <c r="AH187" s="105"/>
      <c r="AI187" s="106"/>
      <c r="AJ187" s="107"/>
      <c r="AK187" s="105"/>
      <c r="AL187" s="106"/>
      <c r="AM187" s="107"/>
      <c r="AN187" s="105"/>
      <c r="AO187" s="106"/>
      <c r="AP187" s="107"/>
      <c r="AQ187" s="105"/>
      <c r="AR187" s="106"/>
      <c r="AS187" s="107"/>
      <c r="AT187" s="105"/>
      <c r="AU187" s="106"/>
      <c r="AV187" s="107"/>
      <c r="AW187" s="105"/>
      <c r="AX187" s="106"/>
      <c r="AY187" s="107"/>
      <c r="AZ187" s="105"/>
      <c r="BA187" s="106"/>
      <c r="BB187" s="107"/>
      <c r="BC187" s="105"/>
      <c r="BD187" s="106"/>
      <c r="BE187" s="107"/>
      <c r="BF187" s="105"/>
      <c r="BG187" s="106"/>
      <c r="BH187" s="107"/>
      <c r="BI187" s="105"/>
      <c r="BJ187" s="106"/>
      <c r="BK187" s="107"/>
      <c r="BL187" s="105"/>
      <c r="BM187" s="106"/>
      <c r="BN187" s="107"/>
      <c r="BO187" s="105"/>
      <c r="BP187" s="106"/>
      <c r="BQ187" s="107"/>
    </row>
    <row r="188" spans="3:69" s="91" customFormat="1" ht="20.25" customHeight="1">
      <c r="C188" s="221"/>
      <c r="D188" s="109"/>
      <c r="E188" s="110"/>
      <c r="F188" s="111"/>
      <c r="G188" s="109"/>
      <c r="H188" s="110"/>
      <c r="I188" s="111"/>
      <c r="J188" s="109"/>
      <c r="K188" s="110"/>
      <c r="L188" s="111"/>
      <c r="M188" s="109"/>
      <c r="N188" s="110"/>
      <c r="O188" s="111"/>
      <c r="P188" s="109"/>
      <c r="Q188" s="110"/>
      <c r="R188" s="111"/>
      <c r="S188" s="109"/>
      <c r="T188" s="110"/>
      <c r="U188" s="111"/>
      <c r="V188" s="109"/>
      <c r="W188" s="110"/>
      <c r="X188" s="111"/>
      <c r="Y188" s="109"/>
      <c r="Z188" s="110"/>
      <c r="AA188" s="111"/>
      <c r="AB188" s="109"/>
      <c r="AC188" s="110"/>
      <c r="AD188" s="111"/>
      <c r="AE188" s="109"/>
      <c r="AF188" s="110"/>
      <c r="AG188" s="111"/>
      <c r="AH188" s="109"/>
      <c r="AI188" s="110"/>
      <c r="AJ188" s="111"/>
      <c r="AK188" s="109"/>
      <c r="AL188" s="110"/>
      <c r="AM188" s="111"/>
      <c r="AN188" s="109"/>
      <c r="AO188" s="110"/>
      <c r="AP188" s="111"/>
      <c r="AQ188" s="109"/>
      <c r="AR188" s="110"/>
      <c r="AS188" s="111"/>
      <c r="AT188" s="109"/>
      <c r="AU188" s="110"/>
      <c r="AV188" s="111"/>
      <c r="AW188" s="109"/>
      <c r="AX188" s="110"/>
      <c r="AY188" s="111"/>
      <c r="AZ188" s="109"/>
      <c r="BA188" s="110"/>
      <c r="BB188" s="111"/>
      <c r="BC188" s="109"/>
      <c r="BD188" s="110"/>
      <c r="BE188" s="111"/>
      <c r="BF188" s="109"/>
      <c r="BG188" s="110"/>
      <c r="BH188" s="111"/>
      <c r="BI188" s="109"/>
      <c r="BJ188" s="110"/>
      <c r="BK188" s="111"/>
      <c r="BL188" s="109"/>
      <c r="BM188" s="110"/>
      <c r="BN188" s="111"/>
      <c r="BO188" s="109"/>
      <c r="BP188" s="110"/>
      <c r="BQ188" s="111"/>
    </row>
    <row r="189" spans="3:69" s="91" customFormat="1" ht="20.25" customHeight="1">
      <c r="C189" s="220">
        <v>3</v>
      </c>
      <c r="D189" s="105">
        <v>6</v>
      </c>
      <c r="E189" s="113" t="s">
        <v>48</v>
      </c>
      <c r="F189" s="107">
        <v>2</v>
      </c>
      <c r="G189" s="105">
        <v>1</v>
      </c>
      <c r="H189" s="113" t="s">
        <v>48</v>
      </c>
      <c r="I189" s="107">
        <v>6</v>
      </c>
      <c r="J189" s="112">
        <v>1</v>
      </c>
      <c r="K189" s="113" t="s">
        <v>48</v>
      </c>
      <c r="L189" s="114">
        <v>5</v>
      </c>
      <c r="M189" s="105">
        <v>4</v>
      </c>
      <c r="N189" s="113" t="s">
        <v>48</v>
      </c>
      <c r="O189" s="107">
        <v>1</v>
      </c>
      <c r="P189" s="105">
        <v>2</v>
      </c>
      <c r="Q189" s="113" t="s">
        <v>48</v>
      </c>
      <c r="R189" s="107">
        <v>1</v>
      </c>
      <c r="S189" s="112"/>
      <c r="T189" s="113"/>
      <c r="U189" s="114"/>
      <c r="V189" s="112"/>
      <c r="W189" s="113"/>
      <c r="X189" s="114"/>
      <c r="Y189" s="112"/>
      <c r="Z189" s="113"/>
      <c r="AA189" s="114"/>
      <c r="AB189" s="112"/>
      <c r="AC189" s="113"/>
      <c r="AD189" s="114"/>
      <c r="AE189" s="112"/>
      <c r="AF189" s="113"/>
      <c r="AG189" s="114"/>
      <c r="AH189" s="112"/>
      <c r="AI189" s="113"/>
      <c r="AJ189" s="114"/>
      <c r="AK189" s="112"/>
      <c r="AL189" s="113"/>
      <c r="AM189" s="114"/>
      <c r="AN189" s="112"/>
      <c r="AO189" s="113"/>
      <c r="AP189" s="114"/>
      <c r="AQ189" s="112"/>
      <c r="AR189" s="113"/>
      <c r="AS189" s="114"/>
      <c r="AT189" s="112"/>
      <c r="AU189" s="113"/>
      <c r="AV189" s="114"/>
      <c r="AW189" s="112"/>
      <c r="AX189" s="113"/>
      <c r="AY189" s="114"/>
      <c r="AZ189" s="112"/>
      <c r="BA189" s="113"/>
      <c r="BB189" s="114"/>
      <c r="BC189" s="112"/>
      <c r="BD189" s="113"/>
      <c r="BE189" s="114"/>
      <c r="BF189" s="112"/>
      <c r="BG189" s="113"/>
      <c r="BH189" s="114"/>
      <c r="BI189" s="112"/>
      <c r="BJ189" s="113"/>
      <c r="BK189" s="114"/>
      <c r="BL189" s="112"/>
      <c r="BM189" s="113"/>
      <c r="BN189" s="114"/>
      <c r="BO189" s="112"/>
      <c r="BP189" s="113"/>
      <c r="BQ189" s="114"/>
    </row>
    <row r="190" spans="3:69" s="91" customFormat="1" ht="20.25" customHeight="1">
      <c r="C190" s="222"/>
      <c r="D190" s="109"/>
      <c r="E190" s="110"/>
      <c r="F190" s="111"/>
      <c r="G190" s="109"/>
      <c r="H190" s="110"/>
      <c r="I190" s="111"/>
      <c r="J190" s="109"/>
      <c r="K190" s="110"/>
      <c r="L190" s="111"/>
      <c r="M190" s="109"/>
      <c r="N190" s="110"/>
      <c r="O190" s="111"/>
      <c r="P190" s="109"/>
      <c r="Q190" s="110"/>
      <c r="R190" s="111"/>
      <c r="S190" s="109"/>
      <c r="T190" s="110"/>
      <c r="U190" s="111"/>
      <c r="V190" s="109"/>
      <c r="W190" s="110"/>
      <c r="X190" s="111"/>
      <c r="Y190" s="109"/>
      <c r="Z190" s="110"/>
      <c r="AA190" s="111"/>
      <c r="AB190" s="109"/>
      <c r="AC190" s="110"/>
      <c r="AD190" s="111"/>
      <c r="AE190" s="109"/>
      <c r="AF190" s="110"/>
      <c r="AG190" s="111"/>
      <c r="AH190" s="109"/>
      <c r="AI190" s="110"/>
      <c r="AJ190" s="111"/>
      <c r="AK190" s="109"/>
      <c r="AL190" s="110"/>
      <c r="AM190" s="111"/>
      <c r="AN190" s="109"/>
      <c r="AO190" s="110"/>
      <c r="AP190" s="111"/>
      <c r="AQ190" s="109"/>
      <c r="AR190" s="110"/>
      <c r="AS190" s="111"/>
      <c r="AT190" s="109"/>
      <c r="AU190" s="110"/>
      <c r="AV190" s="111"/>
      <c r="AW190" s="109"/>
      <c r="AX190" s="110"/>
      <c r="AY190" s="111"/>
      <c r="AZ190" s="109"/>
      <c r="BA190" s="110"/>
      <c r="BB190" s="111"/>
      <c r="BC190" s="109"/>
      <c r="BD190" s="110"/>
      <c r="BE190" s="111"/>
      <c r="BF190" s="109"/>
      <c r="BG190" s="110"/>
      <c r="BH190" s="111"/>
      <c r="BI190" s="109"/>
      <c r="BJ190" s="110"/>
      <c r="BK190" s="111"/>
      <c r="BL190" s="109"/>
      <c r="BM190" s="110"/>
      <c r="BN190" s="111"/>
      <c r="BO190" s="109"/>
      <c r="BP190" s="110"/>
      <c r="BQ190" s="111"/>
    </row>
    <row r="191" spans="2:69" ht="22.5" customHeight="1">
      <c r="B191" s="7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</row>
    <row r="192" spans="2:69" ht="22.5" customHeight="1">
      <c r="B192" s="135" t="s">
        <v>77</v>
      </c>
      <c r="D192" s="91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</row>
    <row r="193" spans="3:69" ht="20.25" customHeight="1">
      <c r="C193" s="219"/>
      <c r="D193" s="118" t="s">
        <v>26</v>
      </c>
      <c r="E193" s="119">
        <v>1</v>
      </c>
      <c r="F193" s="120" t="s">
        <v>27</v>
      </c>
      <c r="G193" s="118" t="s">
        <v>26</v>
      </c>
      <c r="H193" s="119">
        <f>E193+1</f>
        <v>2</v>
      </c>
      <c r="I193" s="120" t="s">
        <v>27</v>
      </c>
      <c r="J193" s="118" t="s">
        <v>26</v>
      </c>
      <c r="K193" s="119">
        <f>H193+1</f>
        <v>3</v>
      </c>
      <c r="L193" s="120" t="s">
        <v>27</v>
      </c>
      <c r="M193" s="118" t="s">
        <v>26</v>
      </c>
      <c r="N193" s="119">
        <f>K193+1</f>
        <v>4</v>
      </c>
      <c r="O193" s="120" t="s">
        <v>27</v>
      </c>
      <c r="P193" s="118" t="s">
        <v>26</v>
      </c>
      <c r="Q193" s="119">
        <f>N193+1</f>
        <v>5</v>
      </c>
      <c r="R193" s="121" t="s">
        <v>27</v>
      </c>
      <c r="S193" s="118" t="s">
        <v>26</v>
      </c>
      <c r="T193" s="119">
        <f>Q193+1</f>
        <v>6</v>
      </c>
      <c r="U193" s="120" t="s">
        <v>27</v>
      </c>
      <c r="V193" s="118" t="s">
        <v>26</v>
      </c>
      <c r="W193" s="119">
        <f>T193+1</f>
        <v>7</v>
      </c>
      <c r="X193" s="120" t="s">
        <v>27</v>
      </c>
      <c r="Y193" s="118" t="s">
        <v>26</v>
      </c>
      <c r="Z193" s="119">
        <f>W193+1</f>
        <v>8</v>
      </c>
      <c r="AA193" s="120" t="s">
        <v>27</v>
      </c>
      <c r="AB193" s="118" t="s">
        <v>26</v>
      </c>
      <c r="AC193" s="119">
        <f>Z193+1</f>
        <v>9</v>
      </c>
      <c r="AD193" s="120" t="s">
        <v>27</v>
      </c>
      <c r="AE193" s="118" t="s">
        <v>26</v>
      </c>
      <c r="AF193" s="119">
        <f>AC193+1</f>
        <v>10</v>
      </c>
      <c r="AG193" s="120" t="s">
        <v>27</v>
      </c>
      <c r="AH193" s="118" t="s">
        <v>26</v>
      </c>
      <c r="AI193" s="119">
        <f>AF193+1</f>
        <v>11</v>
      </c>
      <c r="AJ193" s="120" t="s">
        <v>27</v>
      </c>
      <c r="AK193" s="118" t="s">
        <v>26</v>
      </c>
      <c r="AL193" s="119">
        <f>AI193+1</f>
        <v>12</v>
      </c>
      <c r="AM193" s="120" t="s">
        <v>27</v>
      </c>
      <c r="AN193" s="118" t="s">
        <v>26</v>
      </c>
      <c r="AO193" s="119">
        <f>AL193+1</f>
        <v>13</v>
      </c>
      <c r="AP193" s="120" t="s">
        <v>27</v>
      </c>
      <c r="AQ193" s="118" t="s">
        <v>26</v>
      </c>
      <c r="AR193" s="119">
        <f>AO193+1</f>
        <v>14</v>
      </c>
      <c r="AS193" s="120" t="s">
        <v>27</v>
      </c>
      <c r="AT193" s="118" t="s">
        <v>26</v>
      </c>
      <c r="AU193" s="119">
        <f>AR193+1</f>
        <v>15</v>
      </c>
      <c r="AV193" s="120" t="s">
        <v>27</v>
      </c>
      <c r="AW193" s="118" t="s">
        <v>26</v>
      </c>
      <c r="AX193" s="119">
        <f>AU193+1</f>
        <v>16</v>
      </c>
      <c r="AY193" s="120" t="s">
        <v>27</v>
      </c>
      <c r="AZ193" s="118" t="s">
        <v>26</v>
      </c>
      <c r="BA193" s="119">
        <f>AX193+1</f>
        <v>17</v>
      </c>
      <c r="BB193" s="120" t="s">
        <v>27</v>
      </c>
      <c r="BC193" s="118" t="s">
        <v>26</v>
      </c>
      <c r="BD193" s="119">
        <f>BA193+1</f>
        <v>18</v>
      </c>
      <c r="BE193" s="120" t="s">
        <v>27</v>
      </c>
      <c r="BF193" s="118" t="s">
        <v>26</v>
      </c>
      <c r="BG193" s="119">
        <f>BD193+1</f>
        <v>19</v>
      </c>
      <c r="BH193" s="120" t="s">
        <v>27</v>
      </c>
      <c r="BI193" s="118" t="s">
        <v>26</v>
      </c>
      <c r="BJ193" s="119">
        <f>BG193+1</f>
        <v>20</v>
      </c>
      <c r="BK193" s="120" t="s">
        <v>27</v>
      </c>
      <c r="BL193" s="118" t="s">
        <v>26</v>
      </c>
      <c r="BM193" s="119">
        <f>BJ193+1</f>
        <v>21</v>
      </c>
      <c r="BN193" s="120" t="s">
        <v>27</v>
      </c>
      <c r="BO193" s="118" t="s">
        <v>26</v>
      </c>
      <c r="BP193" s="119">
        <f>BM193+1</f>
        <v>22</v>
      </c>
      <c r="BQ193" s="120" t="s">
        <v>27</v>
      </c>
    </row>
    <row r="194" spans="3:69" s="91" customFormat="1" ht="20.25" customHeight="1" thickBot="1">
      <c r="C194" s="220">
        <v>1</v>
      </c>
      <c r="D194" s="105">
        <v>5</v>
      </c>
      <c r="E194" s="113" t="s">
        <v>48</v>
      </c>
      <c r="F194" s="137">
        <v>4</v>
      </c>
      <c r="G194" s="136">
        <v>5</v>
      </c>
      <c r="H194" s="113" t="s">
        <v>48</v>
      </c>
      <c r="I194" s="137">
        <v>3</v>
      </c>
      <c r="J194" s="105">
        <v>4</v>
      </c>
      <c r="K194" s="113" t="s">
        <v>48</v>
      </c>
      <c r="L194" s="137">
        <v>2</v>
      </c>
      <c r="M194" s="136">
        <v>6</v>
      </c>
      <c r="N194" s="113" t="s">
        <v>48</v>
      </c>
      <c r="O194" s="107">
        <v>5</v>
      </c>
      <c r="P194" s="136">
        <v>3</v>
      </c>
      <c r="Q194" s="113" t="s">
        <v>48</v>
      </c>
      <c r="R194" s="107">
        <v>2</v>
      </c>
      <c r="S194" s="136">
        <v>6</v>
      </c>
      <c r="T194" s="113" t="s">
        <v>48</v>
      </c>
      <c r="U194" s="107">
        <v>4</v>
      </c>
      <c r="V194" s="105">
        <v>2</v>
      </c>
      <c r="W194" s="113" t="s">
        <v>48</v>
      </c>
      <c r="X194" s="137">
        <v>5</v>
      </c>
      <c r="Y194" s="105">
        <v>2</v>
      </c>
      <c r="Z194" s="113" t="s">
        <v>48</v>
      </c>
      <c r="AA194" s="107">
        <v>1</v>
      </c>
      <c r="AB194" s="105"/>
      <c r="AC194" s="106"/>
      <c r="AD194" s="107"/>
      <c r="AE194" s="105"/>
      <c r="AF194" s="106"/>
      <c r="AG194" s="107"/>
      <c r="AH194" s="105"/>
      <c r="AI194" s="106"/>
      <c r="AJ194" s="107"/>
      <c r="AK194" s="105"/>
      <c r="AL194" s="106"/>
      <c r="AM194" s="107"/>
      <c r="AN194" s="105"/>
      <c r="AO194" s="106"/>
      <c r="AP194" s="107"/>
      <c r="AQ194" s="105"/>
      <c r="AR194" s="106"/>
      <c r="AS194" s="107"/>
      <c r="AT194" s="105"/>
      <c r="AU194" s="106"/>
      <c r="AV194" s="107"/>
      <c r="AW194" s="105"/>
      <c r="AX194" s="106"/>
      <c r="AY194" s="107"/>
      <c r="AZ194" s="105"/>
      <c r="BA194" s="106"/>
      <c r="BB194" s="107"/>
      <c r="BC194" s="105"/>
      <c r="BD194" s="106"/>
      <c r="BE194" s="107"/>
      <c r="BF194" s="105"/>
      <c r="BG194" s="106"/>
      <c r="BH194" s="107"/>
      <c r="BI194" s="105"/>
      <c r="BJ194" s="106"/>
      <c r="BK194" s="107"/>
      <c r="BL194" s="105"/>
      <c r="BM194" s="106"/>
      <c r="BN194" s="107"/>
      <c r="BO194" s="105"/>
      <c r="BP194" s="106"/>
      <c r="BQ194" s="107"/>
    </row>
    <row r="195" spans="3:69" s="91" customFormat="1" ht="20.25" customHeight="1" thickTop="1">
      <c r="C195" s="221"/>
      <c r="D195" s="109"/>
      <c r="E195" s="110"/>
      <c r="F195" s="111"/>
      <c r="G195" s="109"/>
      <c r="H195" s="110"/>
      <c r="I195" s="111"/>
      <c r="J195" s="109"/>
      <c r="K195" s="110"/>
      <c r="L195" s="111"/>
      <c r="M195" s="109"/>
      <c r="N195" s="110"/>
      <c r="O195" s="111"/>
      <c r="P195" s="109"/>
      <c r="Q195" s="110"/>
      <c r="R195" s="111"/>
      <c r="S195" s="109"/>
      <c r="T195" s="110"/>
      <c r="U195" s="111"/>
      <c r="V195" s="109"/>
      <c r="W195" s="110"/>
      <c r="X195" s="111"/>
      <c r="Y195" s="109"/>
      <c r="Z195" s="110"/>
      <c r="AA195" s="111"/>
      <c r="AB195" s="109"/>
      <c r="AC195" s="110"/>
      <c r="AD195" s="111"/>
      <c r="AE195" s="109"/>
      <c r="AF195" s="110"/>
      <c r="AG195" s="111"/>
      <c r="AH195" s="109"/>
      <c r="AI195" s="110"/>
      <c r="AJ195" s="111"/>
      <c r="AK195" s="109"/>
      <c r="AL195" s="110"/>
      <c r="AM195" s="111"/>
      <c r="AN195" s="109"/>
      <c r="AO195" s="110"/>
      <c r="AP195" s="111"/>
      <c r="AQ195" s="109"/>
      <c r="AR195" s="110"/>
      <c r="AS195" s="111"/>
      <c r="AT195" s="109"/>
      <c r="AU195" s="110"/>
      <c r="AV195" s="111"/>
      <c r="AW195" s="109"/>
      <c r="AX195" s="110"/>
      <c r="AY195" s="111"/>
      <c r="AZ195" s="109"/>
      <c r="BA195" s="110"/>
      <c r="BB195" s="111"/>
      <c r="BC195" s="109"/>
      <c r="BD195" s="110"/>
      <c r="BE195" s="111"/>
      <c r="BF195" s="109"/>
      <c r="BG195" s="110"/>
      <c r="BH195" s="111"/>
      <c r="BI195" s="109"/>
      <c r="BJ195" s="110"/>
      <c r="BK195" s="111"/>
      <c r="BL195" s="109"/>
      <c r="BM195" s="110"/>
      <c r="BN195" s="111"/>
      <c r="BO195" s="109"/>
      <c r="BP195" s="110"/>
      <c r="BQ195" s="111"/>
    </row>
    <row r="196" spans="3:69" s="91" customFormat="1" ht="20.25" customHeight="1" thickBot="1">
      <c r="C196" s="220">
        <v>2</v>
      </c>
      <c r="D196" s="105">
        <v>3</v>
      </c>
      <c r="E196" s="113" t="s">
        <v>48</v>
      </c>
      <c r="F196" s="137">
        <v>1</v>
      </c>
      <c r="G196" s="105">
        <v>2</v>
      </c>
      <c r="H196" s="113" t="s">
        <v>48</v>
      </c>
      <c r="I196" s="107">
        <v>6</v>
      </c>
      <c r="J196" s="136">
        <v>1</v>
      </c>
      <c r="K196" s="113" t="s">
        <v>48</v>
      </c>
      <c r="L196" s="107">
        <v>6</v>
      </c>
      <c r="M196" s="136">
        <v>4</v>
      </c>
      <c r="N196" s="113" t="s">
        <v>48</v>
      </c>
      <c r="O196" s="107">
        <v>3</v>
      </c>
      <c r="P196" s="136">
        <v>1</v>
      </c>
      <c r="Q196" s="113" t="s">
        <v>48</v>
      </c>
      <c r="R196" s="107">
        <v>5</v>
      </c>
      <c r="S196" s="105"/>
      <c r="T196" s="113"/>
      <c r="U196" s="107"/>
      <c r="V196" s="105">
        <v>1</v>
      </c>
      <c r="W196" s="113" t="s">
        <v>48</v>
      </c>
      <c r="X196" s="137">
        <v>4</v>
      </c>
      <c r="Y196" s="105">
        <v>6</v>
      </c>
      <c r="Z196" s="113" t="s">
        <v>48</v>
      </c>
      <c r="AA196" s="107">
        <v>3</v>
      </c>
      <c r="AB196" s="105"/>
      <c r="AC196" s="106"/>
      <c r="AD196" s="107"/>
      <c r="AE196" s="105"/>
      <c r="AF196" s="106"/>
      <c r="AG196" s="107"/>
      <c r="AH196" s="105"/>
      <c r="AI196" s="106"/>
      <c r="AJ196" s="107"/>
      <c r="AK196" s="105"/>
      <c r="AL196" s="106"/>
      <c r="AM196" s="107"/>
      <c r="AN196" s="105"/>
      <c r="AO196" s="106"/>
      <c r="AP196" s="107"/>
      <c r="AQ196" s="105"/>
      <c r="AR196" s="106"/>
      <c r="AS196" s="107"/>
      <c r="AT196" s="105"/>
      <c r="AU196" s="106"/>
      <c r="AV196" s="107"/>
      <c r="AW196" s="105"/>
      <c r="AX196" s="106"/>
      <c r="AY196" s="107"/>
      <c r="AZ196" s="105"/>
      <c r="BA196" s="106"/>
      <c r="BB196" s="107"/>
      <c r="BC196" s="105"/>
      <c r="BD196" s="106"/>
      <c r="BE196" s="107"/>
      <c r="BF196" s="105"/>
      <c r="BG196" s="106"/>
      <c r="BH196" s="107"/>
      <c r="BI196" s="105"/>
      <c r="BJ196" s="106"/>
      <c r="BK196" s="107"/>
      <c r="BL196" s="105"/>
      <c r="BM196" s="106"/>
      <c r="BN196" s="107"/>
      <c r="BO196" s="105"/>
      <c r="BP196" s="106"/>
      <c r="BQ196" s="107"/>
    </row>
    <row r="197" spans="3:69" s="91" customFormat="1" ht="20.25" customHeight="1" thickTop="1">
      <c r="C197" s="221"/>
      <c r="D197" s="109"/>
      <c r="E197" s="110"/>
      <c r="F197" s="111"/>
      <c r="G197" s="109"/>
      <c r="H197" s="110"/>
      <c r="I197" s="111"/>
      <c r="J197" s="109"/>
      <c r="K197" s="110"/>
      <c r="L197" s="111"/>
      <c r="M197" s="109"/>
      <c r="N197" s="110"/>
      <c r="O197" s="111"/>
      <c r="P197" s="109"/>
      <c r="Q197" s="110"/>
      <c r="R197" s="111"/>
      <c r="S197" s="109"/>
      <c r="T197" s="110"/>
      <c r="U197" s="111"/>
      <c r="V197" s="109"/>
      <c r="W197" s="110"/>
      <c r="X197" s="111"/>
      <c r="Y197" s="109"/>
      <c r="Z197" s="110"/>
      <c r="AA197" s="111"/>
      <c r="AB197" s="109"/>
      <c r="AC197" s="110"/>
      <c r="AD197" s="111"/>
      <c r="AE197" s="109"/>
      <c r="AF197" s="110"/>
      <c r="AG197" s="111"/>
      <c r="AH197" s="109"/>
      <c r="AI197" s="110"/>
      <c r="AJ197" s="111"/>
      <c r="AK197" s="109"/>
      <c r="AL197" s="110"/>
      <c r="AM197" s="111"/>
      <c r="AN197" s="109"/>
      <c r="AO197" s="110"/>
      <c r="AP197" s="111"/>
      <c r="AQ197" s="109"/>
      <c r="AR197" s="110"/>
      <c r="AS197" s="111"/>
      <c r="AT197" s="109"/>
      <c r="AU197" s="110"/>
      <c r="AV197" s="111"/>
      <c r="AW197" s="109"/>
      <c r="AX197" s="110"/>
      <c r="AY197" s="111"/>
      <c r="AZ197" s="109"/>
      <c r="BA197" s="110"/>
      <c r="BB197" s="111"/>
      <c r="BC197" s="109"/>
      <c r="BD197" s="110"/>
      <c r="BE197" s="111"/>
      <c r="BF197" s="109"/>
      <c r="BG197" s="110"/>
      <c r="BH197" s="111"/>
      <c r="BI197" s="109"/>
      <c r="BJ197" s="110"/>
      <c r="BK197" s="111"/>
      <c r="BL197" s="109"/>
      <c r="BM197" s="110"/>
      <c r="BN197" s="111"/>
      <c r="BO197" s="109"/>
      <c r="BP197" s="110"/>
      <c r="BQ197" s="111"/>
    </row>
    <row r="198" spans="3:69" s="91" customFormat="1" ht="20.25" customHeight="1">
      <c r="C198" s="220">
        <v>3</v>
      </c>
      <c r="D198" s="112">
        <v>2</v>
      </c>
      <c r="E198" s="113"/>
      <c r="F198" s="114">
        <v>4</v>
      </c>
      <c r="G198" s="112">
        <v>4</v>
      </c>
      <c r="H198" s="113"/>
      <c r="I198" s="114">
        <v>5</v>
      </c>
      <c r="J198" s="112">
        <v>5</v>
      </c>
      <c r="K198" s="113"/>
      <c r="L198" s="114">
        <v>2</v>
      </c>
      <c r="M198" s="112">
        <v>2</v>
      </c>
      <c r="N198" s="113"/>
      <c r="O198" s="114">
        <v>6</v>
      </c>
      <c r="P198" s="112">
        <v>6</v>
      </c>
      <c r="Q198" s="113"/>
      <c r="R198" s="114">
        <v>3</v>
      </c>
      <c r="S198" s="112">
        <v>3</v>
      </c>
      <c r="T198" s="113"/>
      <c r="U198" s="114"/>
      <c r="V198" s="112">
        <v>3</v>
      </c>
      <c r="W198" s="113"/>
      <c r="X198" s="114">
        <v>5</v>
      </c>
      <c r="Y198" s="112">
        <v>5</v>
      </c>
      <c r="Z198" s="113"/>
      <c r="AA198" s="114"/>
      <c r="AB198" s="112"/>
      <c r="AC198" s="113"/>
      <c r="AD198" s="114"/>
      <c r="AE198" s="112"/>
      <c r="AF198" s="113"/>
      <c r="AG198" s="114"/>
      <c r="AH198" s="112"/>
      <c r="AI198" s="113"/>
      <c r="AJ198" s="114"/>
      <c r="AK198" s="112"/>
      <c r="AL198" s="113"/>
      <c r="AM198" s="114"/>
      <c r="AN198" s="112"/>
      <c r="AO198" s="113"/>
      <c r="AP198" s="114"/>
      <c r="AQ198" s="112"/>
      <c r="AR198" s="113"/>
      <c r="AS198" s="114"/>
      <c r="AT198" s="112"/>
      <c r="AU198" s="113"/>
      <c r="AV198" s="114"/>
      <c r="AW198" s="112"/>
      <c r="AX198" s="113"/>
      <c r="AY198" s="114"/>
      <c r="AZ198" s="112"/>
      <c r="BA198" s="113"/>
      <c r="BB198" s="114"/>
      <c r="BC198" s="112"/>
      <c r="BD198" s="113"/>
      <c r="BE198" s="114"/>
      <c r="BF198" s="112"/>
      <c r="BG198" s="113"/>
      <c r="BH198" s="114"/>
      <c r="BI198" s="112"/>
      <c r="BJ198" s="113"/>
      <c r="BK198" s="114"/>
      <c r="BL198" s="112"/>
      <c r="BM198" s="113"/>
      <c r="BN198" s="114"/>
      <c r="BO198" s="112"/>
      <c r="BP198" s="113"/>
      <c r="BQ198" s="114"/>
    </row>
    <row r="199" spans="3:69" s="91" customFormat="1" ht="20.25" customHeight="1">
      <c r="C199" s="222"/>
      <c r="D199" s="109">
        <v>6</v>
      </c>
      <c r="E199" s="110"/>
      <c r="F199" s="111">
        <v>1</v>
      </c>
      <c r="G199" s="109">
        <v>1</v>
      </c>
      <c r="H199" s="110"/>
      <c r="I199" s="111">
        <v>3</v>
      </c>
      <c r="J199" s="109">
        <v>3</v>
      </c>
      <c r="K199" s="110"/>
      <c r="L199" s="111">
        <v>1</v>
      </c>
      <c r="M199" s="109">
        <v>1</v>
      </c>
      <c r="N199" s="110"/>
      <c r="O199" s="111">
        <v>4</v>
      </c>
      <c r="P199" s="109">
        <v>4</v>
      </c>
      <c r="Q199" s="110"/>
      <c r="R199" s="111">
        <v>1</v>
      </c>
      <c r="S199" s="109">
        <v>1</v>
      </c>
      <c r="T199" s="110"/>
      <c r="U199" s="111">
        <v>6</v>
      </c>
      <c r="V199" s="109">
        <v>6</v>
      </c>
      <c r="W199" s="110"/>
      <c r="X199" s="111">
        <v>4</v>
      </c>
      <c r="Y199" s="109">
        <v>4</v>
      </c>
      <c r="Z199" s="110"/>
      <c r="AA199" s="111"/>
      <c r="AB199" s="109"/>
      <c r="AC199" s="110"/>
      <c r="AD199" s="111"/>
      <c r="AE199" s="109"/>
      <c r="AF199" s="110"/>
      <c r="AG199" s="111"/>
      <c r="AH199" s="109"/>
      <c r="AI199" s="110"/>
      <c r="AJ199" s="111"/>
      <c r="AK199" s="109"/>
      <c r="AL199" s="110"/>
      <c r="AM199" s="111"/>
      <c r="AN199" s="109"/>
      <c r="AO199" s="110"/>
      <c r="AP199" s="111"/>
      <c r="AQ199" s="109"/>
      <c r="AR199" s="110"/>
      <c r="AS199" s="111"/>
      <c r="AT199" s="109"/>
      <c r="AU199" s="110"/>
      <c r="AV199" s="111"/>
      <c r="AW199" s="109"/>
      <c r="AX199" s="110"/>
      <c r="AY199" s="111"/>
      <c r="AZ199" s="109"/>
      <c r="BA199" s="110"/>
      <c r="BB199" s="111"/>
      <c r="BC199" s="109"/>
      <c r="BD199" s="110"/>
      <c r="BE199" s="111"/>
      <c r="BF199" s="109"/>
      <c r="BG199" s="110"/>
      <c r="BH199" s="111"/>
      <c r="BI199" s="109"/>
      <c r="BJ199" s="110"/>
      <c r="BK199" s="111"/>
      <c r="BL199" s="109"/>
      <c r="BM199" s="110"/>
      <c r="BN199" s="111"/>
      <c r="BO199" s="109"/>
      <c r="BP199" s="110"/>
      <c r="BQ199" s="111"/>
    </row>
    <row r="200" spans="2:69" ht="22.5" customHeight="1">
      <c r="B200" s="7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</row>
    <row r="201" spans="2:69" ht="22.5" customHeight="1">
      <c r="B201" s="135" t="s">
        <v>78</v>
      </c>
      <c r="D201" s="91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</row>
    <row r="202" spans="3:69" ht="20.25" customHeight="1">
      <c r="C202" s="219"/>
      <c r="D202" s="118" t="s">
        <v>26</v>
      </c>
      <c r="E202" s="119">
        <v>1</v>
      </c>
      <c r="F202" s="120" t="s">
        <v>27</v>
      </c>
      <c r="G202" s="118" t="s">
        <v>26</v>
      </c>
      <c r="H202" s="119">
        <f>E202+1</f>
        <v>2</v>
      </c>
      <c r="I202" s="120" t="s">
        <v>27</v>
      </c>
      <c r="J202" s="118" t="s">
        <v>26</v>
      </c>
      <c r="K202" s="119">
        <f>H202+1</f>
        <v>3</v>
      </c>
      <c r="L202" s="120" t="s">
        <v>27</v>
      </c>
      <c r="M202" s="118" t="s">
        <v>26</v>
      </c>
      <c r="N202" s="119">
        <f>K202+1</f>
        <v>4</v>
      </c>
      <c r="O202" s="120" t="s">
        <v>27</v>
      </c>
      <c r="P202" s="118" t="s">
        <v>26</v>
      </c>
      <c r="Q202" s="119">
        <f>N202+1</f>
        <v>5</v>
      </c>
      <c r="R202" s="121" t="s">
        <v>27</v>
      </c>
      <c r="S202" s="118" t="s">
        <v>26</v>
      </c>
      <c r="T202" s="119">
        <f>Q202+1</f>
        <v>6</v>
      </c>
      <c r="U202" s="120" t="s">
        <v>27</v>
      </c>
      <c r="V202" s="118" t="s">
        <v>26</v>
      </c>
      <c r="W202" s="119">
        <f>T202+1</f>
        <v>7</v>
      </c>
      <c r="X202" s="120" t="s">
        <v>27</v>
      </c>
      <c r="Y202" s="118" t="s">
        <v>26</v>
      </c>
      <c r="Z202" s="119">
        <f>W202+1</f>
        <v>8</v>
      </c>
      <c r="AA202" s="120" t="s">
        <v>27</v>
      </c>
      <c r="AB202" s="118" t="s">
        <v>26</v>
      </c>
      <c r="AC202" s="119">
        <f>Z202+1</f>
        <v>9</v>
      </c>
      <c r="AD202" s="120" t="s">
        <v>27</v>
      </c>
      <c r="AE202" s="118" t="s">
        <v>26</v>
      </c>
      <c r="AF202" s="119">
        <f>AC202+1</f>
        <v>10</v>
      </c>
      <c r="AG202" s="120" t="s">
        <v>27</v>
      </c>
      <c r="AH202" s="118" t="s">
        <v>26</v>
      </c>
      <c r="AI202" s="119">
        <f>AF202+1</f>
        <v>11</v>
      </c>
      <c r="AJ202" s="120" t="s">
        <v>27</v>
      </c>
      <c r="AK202" s="118" t="s">
        <v>26</v>
      </c>
      <c r="AL202" s="119">
        <f>AI202+1</f>
        <v>12</v>
      </c>
      <c r="AM202" s="120" t="s">
        <v>27</v>
      </c>
      <c r="AN202" s="118" t="s">
        <v>26</v>
      </c>
      <c r="AO202" s="119">
        <f>AL202+1</f>
        <v>13</v>
      </c>
      <c r="AP202" s="120" t="s">
        <v>27</v>
      </c>
      <c r="AQ202" s="118" t="s">
        <v>26</v>
      </c>
      <c r="AR202" s="119">
        <f>AO202+1</f>
        <v>14</v>
      </c>
      <c r="AS202" s="120" t="s">
        <v>27</v>
      </c>
      <c r="AT202" s="118" t="s">
        <v>26</v>
      </c>
      <c r="AU202" s="119">
        <f>AR202+1</f>
        <v>15</v>
      </c>
      <c r="AV202" s="120" t="s">
        <v>27</v>
      </c>
      <c r="AW202" s="118" t="s">
        <v>26</v>
      </c>
      <c r="AX202" s="119">
        <f>AU202+1</f>
        <v>16</v>
      </c>
      <c r="AY202" s="120" t="s">
        <v>27</v>
      </c>
      <c r="AZ202" s="118" t="s">
        <v>26</v>
      </c>
      <c r="BA202" s="119">
        <f>AX202+1</f>
        <v>17</v>
      </c>
      <c r="BB202" s="120" t="s">
        <v>27</v>
      </c>
      <c r="BC202" s="118" t="s">
        <v>26</v>
      </c>
      <c r="BD202" s="119">
        <f>BA202+1</f>
        <v>18</v>
      </c>
      <c r="BE202" s="120" t="s">
        <v>27</v>
      </c>
      <c r="BF202" s="118" t="s">
        <v>26</v>
      </c>
      <c r="BG202" s="119">
        <f>BD202+1</f>
        <v>19</v>
      </c>
      <c r="BH202" s="120" t="s">
        <v>27</v>
      </c>
      <c r="BI202" s="118" t="s">
        <v>26</v>
      </c>
      <c r="BJ202" s="119">
        <f>BG202+1</f>
        <v>20</v>
      </c>
      <c r="BK202" s="120" t="s">
        <v>27</v>
      </c>
      <c r="BL202" s="118" t="s">
        <v>26</v>
      </c>
      <c r="BM202" s="119">
        <f>BJ202+1</f>
        <v>21</v>
      </c>
      <c r="BN202" s="120" t="s">
        <v>27</v>
      </c>
      <c r="BO202" s="118" t="s">
        <v>26</v>
      </c>
      <c r="BP202" s="119">
        <f>BM202+1</f>
        <v>22</v>
      </c>
      <c r="BQ202" s="120" t="s">
        <v>27</v>
      </c>
    </row>
    <row r="203" spans="3:69" s="91" customFormat="1" ht="20.25" customHeight="1" thickBot="1">
      <c r="C203" s="220">
        <v>1</v>
      </c>
      <c r="D203" s="136">
        <v>2</v>
      </c>
      <c r="E203" s="113" t="s">
        <v>48</v>
      </c>
      <c r="F203" s="107">
        <v>5</v>
      </c>
      <c r="G203" s="136">
        <v>3</v>
      </c>
      <c r="H203" s="113" t="s">
        <v>48</v>
      </c>
      <c r="I203" s="107">
        <v>1</v>
      </c>
      <c r="J203" s="136">
        <v>4</v>
      </c>
      <c r="K203" s="113" t="s">
        <v>48</v>
      </c>
      <c r="L203" s="107">
        <v>2</v>
      </c>
      <c r="M203" s="105">
        <v>1</v>
      </c>
      <c r="N203" s="113" t="s">
        <v>48</v>
      </c>
      <c r="O203" s="137">
        <v>5</v>
      </c>
      <c r="P203" s="105">
        <v>4</v>
      </c>
      <c r="Q203" s="113" t="s">
        <v>48</v>
      </c>
      <c r="R203" s="107">
        <v>3</v>
      </c>
      <c r="S203" s="105"/>
      <c r="T203" s="106"/>
      <c r="U203" s="107"/>
      <c r="V203" s="105"/>
      <c r="W203" s="106"/>
      <c r="X203" s="107"/>
      <c r="Y203" s="105"/>
      <c r="Z203" s="106"/>
      <c r="AA203" s="107"/>
      <c r="AB203" s="105"/>
      <c r="AC203" s="106"/>
      <c r="AD203" s="107"/>
      <c r="AE203" s="105"/>
      <c r="AF203" s="106"/>
      <c r="AG203" s="107"/>
      <c r="AH203" s="105"/>
      <c r="AI203" s="106"/>
      <c r="AJ203" s="107"/>
      <c r="AK203" s="105"/>
      <c r="AL203" s="106"/>
      <c r="AM203" s="107"/>
      <c r="AN203" s="105"/>
      <c r="AO203" s="106"/>
      <c r="AP203" s="107"/>
      <c r="AQ203" s="105"/>
      <c r="AR203" s="106"/>
      <c r="AS203" s="107"/>
      <c r="AT203" s="105"/>
      <c r="AU203" s="106"/>
      <c r="AV203" s="107"/>
      <c r="AW203" s="105"/>
      <c r="AX203" s="106"/>
      <c r="AY203" s="107"/>
      <c r="AZ203" s="105"/>
      <c r="BA203" s="106"/>
      <c r="BB203" s="107"/>
      <c r="BC203" s="105"/>
      <c r="BD203" s="106"/>
      <c r="BE203" s="107"/>
      <c r="BF203" s="105"/>
      <c r="BG203" s="106"/>
      <c r="BH203" s="107"/>
      <c r="BI203" s="105"/>
      <c r="BJ203" s="106"/>
      <c r="BK203" s="107"/>
      <c r="BL203" s="105"/>
      <c r="BM203" s="106"/>
      <c r="BN203" s="107"/>
      <c r="BO203" s="105"/>
      <c r="BP203" s="106"/>
      <c r="BQ203" s="107"/>
    </row>
    <row r="204" spans="3:69" s="91" customFormat="1" ht="20.25" customHeight="1" thickTop="1">
      <c r="C204" s="221"/>
      <c r="D204" s="109"/>
      <c r="E204" s="110"/>
      <c r="F204" s="111"/>
      <c r="G204" s="109"/>
      <c r="H204" s="110"/>
      <c r="I204" s="111"/>
      <c r="J204" s="109"/>
      <c r="K204" s="110"/>
      <c r="L204" s="111"/>
      <c r="M204" s="109"/>
      <c r="N204" s="110"/>
      <c r="O204" s="111"/>
      <c r="P204" s="109"/>
      <c r="Q204" s="110"/>
      <c r="R204" s="111"/>
      <c r="S204" s="109"/>
      <c r="T204" s="110"/>
      <c r="U204" s="111"/>
      <c r="V204" s="109"/>
      <c r="W204" s="110"/>
      <c r="X204" s="111"/>
      <c r="Y204" s="109"/>
      <c r="Z204" s="110"/>
      <c r="AA204" s="111"/>
      <c r="AB204" s="109"/>
      <c r="AC204" s="110"/>
      <c r="AD204" s="111"/>
      <c r="AE204" s="109"/>
      <c r="AF204" s="110"/>
      <c r="AG204" s="111"/>
      <c r="AH204" s="109"/>
      <c r="AI204" s="110"/>
      <c r="AJ204" s="111"/>
      <c r="AK204" s="109"/>
      <c r="AL204" s="110"/>
      <c r="AM204" s="111"/>
      <c r="AN204" s="109"/>
      <c r="AO204" s="110"/>
      <c r="AP204" s="111"/>
      <c r="AQ204" s="109"/>
      <c r="AR204" s="110"/>
      <c r="AS204" s="111"/>
      <c r="AT204" s="109"/>
      <c r="AU204" s="110"/>
      <c r="AV204" s="111"/>
      <c r="AW204" s="109"/>
      <c r="AX204" s="110"/>
      <c r="AY204" s="111"/>
      <c r="AZ204" s="109"/>
      <c r="BA204" s="110"/>
      <c r="BB204" s="111"/>
      <c r="BC204" s="109"/>
      <c r="BD204" s="110"/>
      <c r="BE204" s="111"/>
      <c r="BF204" s="109"/>
      <c r="BG204" s="110"/>
      <c r="BH204" s="111"/>
      <c r="BI204" s="109"/>
      <c r="BJ204" s="110"/>
      <c r="BK204" s="111"/>
      <c r="BL204" s="109"/>
      <c r="BM204" s="110"/>
      <c r="BN204" s="111"/>
      <c r="BO204" s="109"/>
      <c r="BP204" s="110"/>
      <c r="BQ204" s="111"/>
    </row>
    <row r="205" spans="3:69" s="91" customFormat="1" ht="20.25" customHeight="1">
      <c r="C205" s="220">
        <v>2</v>
      </c>
      <c r="D205" s="105">
        <v>1</v>
      </c>
      <c r="E205" s="113" t="s">
        <v>48</v>
      </c>
      <c r="F205" s="107">
        <v>4</v>
      </c>
      <c r="G205" s="105">
        <v>5</v>
      </c>
      <c r="H205" s="113" t="s">
        <v>48</v>
      </c>
      <c r="I205" s="107">
        <v>4</v>
      </c>
      <c r="J205" s="105">
        <v>5</v>
      </c>
      <c r="K205" s="113" t="s">
        <v>48</v>
      </c>
      <c r="L205" s="107">
        <v>3</v>
      </c>
      <c r="M205" s="105">
        <v>3</v>
      </c>
      <c r="N205" s="113" t="s">
        <v>48</v>
      </c>
      <c r="O205" s="107">
        <v>2</v>
      </c>
      <c r="P205" s="105">
        <v>2</v>
      </c>
      <c r="Q205" s="113" t="s">
        <v>48</v>
      </c>
      <c r="R205" s="107">
        <v>1</v>
      </c>
      <c r="S205" s="105"/>
      <c r="T205" s="106"/>
      <c r="U205" s="107"/>
      <c r="V205" s="105"/>
      <c r="W205" s="106"/>
      <c r="X205" s="107"/>
      <c r="Y205" s="105"/>
      <c r="Z205" s="106"/>
      <c r="AA205" s="107"/>
      <c r="AB205" s="105"/>
      <c r="AC205" s="106"/>
      <c r="AD205" s="107"/>
      <c r="AE205" s="105"/>
      <c r="AF205" s="106"/>
      <c r="AG205" s="107"/>
      <c r="AH205" s="105"/>
      <c r="AI205" s="106"/>
      <c r="AJ205" s="107"/>
      <c r="AK205" s="105"/>
      <c r="AL205" s="106"/>
      <c r="AM205" s="107"/>
      <c r="AN205" s="105"/>
      <c r="AO205" s="106"/>
      <c r="AP205" s="107"/>
      <c r="AQ205" s="105"/>
      <c r="AR205" s="106"/>
      <c r="AS205" s="107"/>
      <c r="AT205" s="105"/>
      <c r="AU205" s="106"/>
      <c r="AV205" s="107"/>
      <c r="AW205" s="105"/>
      <c r="AX205" s="106"/>
      <c r="AY205" s="107"/>
      <c r="AZ205" s="105"/>
      <c r="BA205" s="106"/>
      <c r="BB205" s="107"/>
      <c r="BC205" s="105"/>
      <c r="BD205" s="106"/>
      <c r="BE205" s="107"/>
      <c r="BF205" s="105"/>
      <c r="BG205" s="106"/>
      <c r="BH205" s="107"/>
      <c r="BI205" s="105"/>
      <c r="BJ205" s="106"/>
      <c r="BK205" s="107"/>
      <c r="BL205" s="105"/>
      <c r="BM205" s="106"/>
      <c r="BN205" s="107"/>
      <c r="BO205" s="105"/>
      <c r="BP205" s="106"/>
      <c r="BQ205" s="107"/>
    </row>
    <row r="206" spans="3:69" s="91" customFormat="1" ht="20.25" customHeight="1">
      <c r="C206" s="221"/>
      <c r="D206" s="109"/>
      <c r="E206" s="110"/>
      <c r="F206" s="111"/>
      <c r="G206" s="109"/>
      <c r="H206" s="110"/>
      <c r="I206" s="111"/>
      <c r="J206" s="109"/>
      <c r="K206" s="110"/>
      <c r="L206" s="111"/>
      <c r="M206" s="109"/>
      <c r="N206" s="110"/>
      <c r="O206" s="111"/>
      <c r="P206" s="109"/>
      <c r="Q206" s="110"/>
      <c r="R206" s="111"/>
      <c r="S206" s="109"/>
      <c r="T206" s="110"/>
      <c r="U206" s="111"/>
      <c r="V206" s="109"/>
      <c r="W206" s="110"/>
      <c r="X206" s="111"/>
      <c r="Y206" s="109"/>
      <c r="Z206" s="110"/>
      <c r="AA206" s="111"/>
      <c r="AB206" s="109"/>
      <c r="AC206" s="110"/>
      <c r="AD206" s="111"/>
      <c r="AE206" s="109"/>
      <c r="AF206" s="110"/>
      <c r="AG206" s="111"/>
      <c r="AH206" s="109"/>
      <c r="AI206" s="110"/>
      <c r="AJ206" s="111"/>
      <c r="AK206" s="109"/>
      <c r="AL206" s="110"/>
      <c r="AM206" s="111"/>
      <c r="AN206" s="109"/>
      <c r="AO206" s="110"/>
      <c r="AP206" s="111"/>
      <c r="AQ206" s="109"/>
      <c r="AR206" s="110"/>
      <c r="AS206" s="111"/>
      <c r="AT206" s="109"/>
      <c r="AU206" s="110"/>
      <c r="AV206" s="111"/>
      <c r="AW206" s="109"/>
      <c r="AX206" s="110"/>
      <c r="AY206" s="111"/>
      <c r="AZ206" s="109"/>
      <c r="BA206" s="110"/>
      <c r="BB206" s="111"/>
      <c r="BC206" s="109"/>
      <c r="BD206" s="110"/>
      <c r="BE206" s="111"/>
      <c r="BF206" s="109"/>
      <c r="BG206" s="110"/>
      <c r="BH206" s="111"/>
      <c r="BI206" s="109"/>
      <c r="BJ206" s="110"/>
      <c r="BK206" s="111"/>
      <c r="BL206" s="109"/>
      <c r="BM206" s="110"/>
      <c r="BN206" s="111"/>
      <c r="BO206" s="109"/>
      <c r="BP206" s="110"/>
      <c r="BQ206" s="111"/>
    </row>
    <row r="207" spans="3:69" s="91" customFormat="1" ht="20.25" customHeight="1">
      <c r="C207" s="220">
        <v>3</v>
      </c>
      <c r="D207" s="112"/>
      <c r="E207" s="113"/>
      <c r="F207" s="114"/>
      <c r="G207" s="112"/>
      <c r="H207" s="113"/>
      <c r="I207" s="114"/>
      <c r="J207" s="112"/>
      <c r="K207" s="113"/>
      <c r="L207" s="114"/>
      <c r="M207" s="112"/>
      <c r="N207" s="113"/>
      <c r="O207" s="114"/>
      <c r="P207" s="112"/>
      <c r="Q207" s="113"/>
      <c r="R207" s="114"/>
      <c r="S207" s="112"/>
      <c r="T207" s="113"/>
      <c r="U207" s="114"/>
      <c r="V207" s="112"/>
      <c r="W207" s="113"/>
      <c r="X207" s="114"/>
      <c r="Y207" s="112"/>
      <c r="Z207" s="113"/>
      <c r="AA207" s="114"/>
      <c r="AB207" s="112"/>
      <c r="AC207" s="113"/>
      <c r="AD207" s="114"/>
      <c r="AE207" s="112"/>
      <c r="AF207" s="113"/>
      <c r="AG207" s="114"/>
      <c r="AH207" s="112"/>
      <c r="AI207" s="113"/>
      <c r="AJ207" s="114"/>
      <c r="AK207" s="112"/>
      <c r="AL207" s="113"/>
      <c r="AM207" s="114"/>
      <c r="AN207" s="112"/>
      <c r="AO207" s="113"/>
      <c r="AP207" s="114"/>
      <c r="AQ207" s="112"/>
      <c r="AR207" s="113"/>
      <c r="AS207" s="114"/>
      <c r="AT207" s="112"/>
      <c r="AU207" s="113"/>
      <c r="AV207" s="114"/>
      <c r="AW207" s="112"/>
      <c r="AX207" s="113"/>
      <c r="AY207" s="114"/>
      <c r="AZ207" s="112"/>
      <c r="BA207" s="113"/>
      <c r="BB207" s="114"/>
      <c r="BC207" s="112"/>
      <c r="BD207" s="113"/>
      <c r="BE207" s="114"/>
      <c r="BF207" s="112"/>
      <c r="BG207" s="113"/>
      <c r="BH207" s="114"/>
      <c r="BI207" s="112"/>
      <c r="BJ207" s="113"/>
      <c r="BK207" s="114"/>
      <c r="BL207" s="112"/>
      <c r="BM207" s="113"/>
      <c r="BN207" s="114"/>
      <c r="BO207" s="112"/>
      <c r="BP207" s="113"/>
      <c r="BQ207" s="114"/>
    </row>
    <row r="208" spans="3:69" s="91" customFormat="1" ht="20.25" customHeight="1">
      <c r="C208" s="222"/>
      <c r="D208" s="109"/>
      <c r="E208" s="110"/>
      <c r="F208" s="111"/>
      <c r="G208" s="109"/>
      <c r="H208" s="110"/>
      <c r="I208" s="111"/>
      <c r="J208" s="109"/>
      <c r="K208" s="110"/>
      <c r="L208" s="111"/>
      <c r="M208" s="109"/>
      <c r="N208" s="110"/>
      <c r="O208" s="111"/>
      <c r="P208" s="109"/>
      <c r="Q208" s="110"/>
      <c r="R208" s="111"/>
      <c r="S208" s="109"/>
      <c r="T208" s="110"/>
      <c r="U208" s="111"/>
      <c r="V208" s="109"/>
      <c r="W208" s="110"/>
      <c r="X208" s="111"/>
      <c r="Y208" s="109"/>
      <c r="Z208" s="110"/>
      <c r="AA208" s="111"/>
      <c r="AB208" s="109"/>
      <c r="AC208" s="110"/>
      <c r="AD208" s="111"/>
      <c r="AE208" s="109"/>
      <c r="AF208" s="110"/>
      <c r="AG208" s="111"/>
      <c r="AH208" s="109"/>
      <c r="AI208" s="110"/>
      <c r="AJ208" s="111"/>
      <c r="AK208" s="109"/>
      <c r="AL208" s="110"/>
      <c r="AM208" s="111"/>
      <c r="AN208" s="109"/>
      <c r="AO208" s="110"/>
      <c r="AP208" s="111"/>
      <c r="AQ208" s="109"/>
      <c r="AR208" s="110"/>
      <c r="AS208" s="111"/>
      <c r="AT208" s="109"/>
      <c r="AU208" s="110"/>
      <c r="AV208" s="111"/>
      <c r="AW208" s="109"/>
      <c r="AX208" s="110"/>
      <c r="AY208" s="111"/>
      <c r="AZ208" s="109"/>
      <c r="BA208" s="110"/>
      <c r="BB208" s="111"/>
      <c r="BC208" s="109"/>
      <c r="BD208" s="110"/>
      <c r="BE208" s="111"/>
      <c r="BF208" s="109"/>
      <c r="BG208" s="110"/>
      <c r="BH208" s="111"/>
      <c r="BI208" s="109"/>
      <c r="BJ208" s="110"/>
      <c r="BK208" s="111"/>
      <c r="BL208" s="109"/>
      <c r="BM208" s="110"/>
      <c r="BN208" s="111"/>
      <c r="BO208" s="109"/>
      <c r="BP208" s="110"/>
      <c r="BQ208" s="111"/>
    </row>
    <row r="209" spans="2:69" ht="22.5" customHeight="1">
      <c r="B209" s="7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</row>
    <row r="210" spans="2:69" ht="22.5" customHeight="1">
      <c r="B210" s="135" t="s">
        <v>79</v>
      </c>
      <c r="D210" s="91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</row>
    <row r="211" spans="3:69" ht="20.25" customHeight="1">
      <c r="C211" s="219"/>
      <c r="D211" s="118" t="s">
        <v>26</v>
      </c>
      <c r="E211" s="119">
        <v>1</v>
      </c>
      <c r="F211" s="120" t="s">
        <v>27</v>
      </c>
      <c r="G211" s="118" t="s">
        <v>26</v>
      </c>
      <c r="H211" s="119">
        <f>E211+1</f>
        <v>2</v>
      </c>
      <c r="I211" s="120" t="s">
        <v>27</v>
      </c>
      <c r="J211" s="118" t="s">
        <v>26</v>
      </c>
      <c r="K211" s="119">
        <f>H211+1</f>
        <v>3</v>
      </c>
      <c r="L211" s="120" t="s">
        <v>27</v>
      </c>
      <c r="M211" s="118" t="s">
        <v>26</v>
      </c>
      <c r="N211" s="119">
        <f>K211+1</f>
        <v>4</v>
      </c>
      <c r="O211" s="120" t="s">
        <v>27</v>
      </c>
      <c r="P211" s="118" t="s">
        <v>26</v>
      </c>
      <c r="Q211" s="119">
        <f>N211+1</f>
        <v>5</v>
      </c>
      <c r="R211" s="121" t="s">
        <v>27</v>
      </c>
      <c r="S211" s="118" t="s">
        <v>26</v>
      </c>
      <c r="T211" s="119">
        <f>Q211+1</f>
        <v>6</v>
      </c>
      <c r="U211" s="120" t="s">
        <v>27</v>
      </c>
      <c r="V211" s="118" t="s">
        <v>26</v>
      </c>
      <c r="W211" s="119">
        <f>T211+1</f>
        <v>7</v>
      </c>
      <c r="X211" s="120" t="s">
        <v>27</v>
      </c>
      <c r="Y211" s="118" t="s">
        <v>26</v>
      </c>
      <c r="Z211" s="119">
        <f>W211+1</f>
        <v>8</v>
      </c>
      <c r="AA211" s="120" t="s">
        <v>27</v>
      </c>
      <c r="AB211" s="118" t="s">
        <v>26</v>
      </c>
      <c r="AC211" s="119">
        <f>Z211+1</f>
        <v>9</v>
      </c>
      <c r="AD211" s="120" t="s">
        <v>27</v>
      </c>
      <c r="AE211" s="118" t="s">
        <v>26</v>
      </c>
      <c r="AF211" s="119">
        <f>AC211+1</f>
        <v>10</v>
      </c>
      <c r="AG211" s="120" t="s">
        <v>27</v>
      </c>
      <c r="AH211" s="118" t="s">
        <v>26</v>
      </c>
      <c r="AI211" s="119">
        <f>AF211+1</f>
        <v>11</v>
      </c>
      <c r="AJ211" s="120" t="s">
        <v>27</v>
      </c>
      <c r="AK211" s="118" t="s">
        <v>26</v>
      </c>
      <c r="AL211" s="119">
        <f>AI211+1</f>
        <v>12</v>
      </c>
      <c r="AM211" s="120" t="s">
        <v>27</v>
      </c>
      <c r="AN211" s="118" t="s">
        <v>26</v>
      </c>
      <c r="AO211" s="119">
        <f>AL211+1</f>
        <v>13</v>
      </c>
      <c r="AP211" s="120" t="s">
        <v>27</v>
      </c>
      <c r="AQ211" s="118" t="s">
        <v>26</v>
      </c>
      <c r="AR211" s="119">
        <f>AO211+1</f>
        <v>14</v>
      </c>
      <c r="AS211" s="120" t="s">
        <v>27</v>
      </c>
      <c r="AT211" s="118" t="s">
        <v>26</v>
      </c>
      <c r="AU211" s="119">
        <f>AR211+1</f>
        <v>15</v>
      </c>
      <c r="AV211" s="120" t="s">
        <v>27</v>
      </c>
      <c r="AW211" s="118" t="s">
        <v>26</v>
      </c>
      <c r="AX211" s="119">
        <f>AU211+1</f>
        <v>16</v>
      </c>
      <c r="AY211" s="120" t="s">
        <v>27</v>
      </c>
      <c r="AZ211" s="118" t="s">
        <v>26</v>
      </c>
      <c r="BA211" s="119">
        <f>AX211+1</f>
        <v>17</v>
      </c>
      <c r="BB211" s="120" t="s">
        <v>27</v>
      </c>
      <c r="BC211" s="118" t="s">
        <v>26</v>
      </c>
      <c r="BD211" s="119">
        <f>BA211+1</f>
        <v>18</v>
      </c>
      <c r="BE211" s="120" t="s">
        <v>27</v>
      </c>
      <c r="BF211" s="118" t="s">
        <v>26</v>
      </c>
      <c r="BG211" s="119">
        <f>BD211+1</f>
        <v>19</v>
      </c>
      <c r="BH211" s="120" t="s">
        <v>27</v>
      </c>
      <c r="BI211" s="118" t="s">
        <v>26</v>
      </c>
      <c r="BJ211" s="119">
        <f>BG211+1</f>
        <v>20</v>
      </c>
      <c r="BK211" s="120" t="s">
        <v>27</v>
      </c>
      <c r="BL211" s="118" t="s">
        <v>26</v>
      </c>
      <c r="BM211" s="119">
        <f>BJ211+1</f>
        <v>21</v>
      </c>
      <c r="BN211" s="120" t="s">
        <v>27</v>
      </c>
      <c r="BO211" s="118" t="s">
        <v>26</v>
      </c>
      <c r="BP211" s="119">
        <f>BM211+1</f>
        <v>22</v>
      </c>
      <c r="BQ211" s="120" t="s">
        <v>27</v>
      </c>
    </row>
    <row r="212" spans="3:69" s="91" customFormat="1" ht="20.25" customHeight="1">
      <c r="C212" s="220">
        <v>1</v>
      </c>
      <c r="D212" s="105">
        <v>3</v>
      </c>
      <c r="E212" s="113" t="s">
        <v>48</v>
      </c>
      <c r="F212" s="107">
        <v>2</v>
      </c>
      <c r="G212" s="105">
        <v>3</v>
      </c>
      <c r="H212" s="113" t="s">
        <v>48</v>
      </c>
      <c r="I212" s="107">
        <v>1</v>
      </c>
      <c r="J212" s="105">
        <v>4</v>
      </c>
      <c r="K212" s="113" t="s">
        <v>48</v>
      </c>
      <c r="L212" s="107">
        <v>3</v>
      </c>
      <c r="M212" s="105"/>
      <c r="N212" s="106"/>
      <c r="O212" s="107"/>
      <c r="P212" s="105"/>
      <c r="Q212" s="106"/>
      <c r="R212" s="107"/>
      <c r="S212" s="105"/>
      <c r="T212" s="106"/>
      <c r="U212" s="107"/>
      <c r="V212" s="105"/>
      <c r="W212" s="106"/>
      <c r="X212" s="107"/>
      <c r="Y212" s="105"/>
      <c r="Z212" s="106"/>
      <c r="AA212" s="107"/>
      <c r="AB212" s="105"/>
      <c r="AC212" s="106"/>
      <c r="AD212" s="107"/>
      <c r="AE212" s="105"/>
      <c r="AF212" s="106"/>
      <c r="AG212" s="107"/>
      <c r="AH212" s="105"/>
      <c r="AI212" s="106"/>
      <c r="AJ212" s="107"/>
      <c r="AK212" s="105"/>
      <c r="AL212" s="106"/>
      <c r="AM212" s="107"/>
      <c r="AN212" s="105"/>
      <c r="AO212" s="106"/>
      <c r="AP212" s="107"/>
      <c r="AQ212" s="105"/>
      <c r="AR212" s="106"/>
      <c r="AS212" s="107"/>
      <c r="AT212" s="105"/>
      <c r="AU212" s="106"/>
      <c r="AV212" s="107"/>
      <c r="AW212" s="105"/>
      <c r="AX212" s="106"/>
      <c r="AY212" s="107"/>
      <c r="AZ212" s="105"/>
      <c r="BA212" s="106"/>
      <c r="BB212" s="107"/>
      <c r="BC212" s="105"/>
      <c r="BD212" s="106"/>
      <c r="BE212" s="107"/>
      <c r="BF212" s="105"/>
      <c r="BG212" s="106"/>
      <c r="BH212" s="107"/>
      <c r="BI212" s="105"/>
      <c r="BJ212" s="106"/>
      <c r="BK212" s="107"/>
      <c r="BL212" s="105"/>
      <c r="BM212" s="106"/>
      <c r="BN212" s="107"/>
      <c r="BO212" s="105"/>
      <c r="BP212" s="106"/>
      <c r="BQ212" s="107"/>
    </row>
    <row r="213" spans="3:69" s="91" customFormat="1" ht="20.25" customHeight="1">
      <c r="C213" s="221"/>
      <c r="D213" s="109"/>
      <c r="E213" s="110"/>
      <c r="F213" s="111"/>
      <c r="G213" s="109"/>
      <c r="H213" s="110"/>
      <c r="I213" s="111"/>
      <c r="J213" s="109"/>
      <c r="K213" s="110"/>
      <c r="L213" s="111"/>
      <c r="M213" s="109"/>
      <c r="N213" s="110"/>
      <c r="O213" s="111"/>
      <c r="P213" s="109"/>
      <c r="Q213" s="110"/>
      <c r="R213" s="111"/>
      <c r="S213" s="109"/>
      <c r="T213" s="110"/>
      <c r="U213" s="111"/>
      <c r="V213" s="109"/>
      <c r="W213" s="110"/>
      <c r="X213" s="111"/>
      <c r="Y213" s="109"/>
      <c r="Z213" s="110"/>
      <c r="AA213" s="111"/>
      <c r="AB213" s="109"/>
      <c r="AC213" s="110"/>
      <c r="AD213" s="111"/>
      <c r="AE213" s="109"/>
      <c r="AF213" s="110"/>
      <c r="AG213" s="111"/>
      <c r="AH213" s="109"/>
      <c r="AI213" s="110"/>
      <c r="AJ213" s="111"/>
      <c r="AK213" s="109"/>
      <c r="AL213" s="110"/>
      <c r="AM213" s="111"/>
      <c r="AN213" s="109"/>
      <c r="AO213" s="110"/>
      <c r="AP213" s="111"/>
      <c r="AQ213" s="109"/>
      <c r="AR213" s="110"/>
      <c r="AS213" s="111"/>
      <c r="AT213" s="109"/>
      <c r="AU213" s="110"/>
      <c r="AV213" s="111"/>
      <c r="AW213" s="109"/>
      <c r="AX213" s="110"/>
      <c r="AY213" s="111"/>
      <c r="AZ213" s="109"/>
      <c r="BA213" s="110"/>
      <c r="BB213" s="111"/>
      <c r="BC213" s="109"/>
      <c r="BD213" s="110"/>
      <c r="BE213" s="111"/>
      <c r="BF213" s="109"/>
      <c r="BG213" s="110"/>
      <c r="BH213" s="111"/>
      <c r="BI213" s="109"/>
      <c r="BJ213" s="110"/>
      <c r="BK213" s="111"/>
      <c r="BL213" s="109"/>
      <c r="BM213" s="110"/>
      <c r="BN213" s="111"/>
      <c r="BO213" s="109"/>
      <c r="BP213" s="110"/>
      <c r="BQ213" s="111"/>
    </row>
    <row r="214" spans="3:69" s="91" customFormat="1" ht="20.25" customHeight="1">
      <c r="C214" s="220">
        <v>2</v>
      </c>
      <c r="D214" s="105">
        <v>1</v>
      </c>
      <c r="E214" s="113" t="s">
        <v>48</v>
      </c>
      <c r="F214" s="107">
        <v>4</v>
      </c>
      <c r="G214" s="105">
        <v>4</v>
      </c>
      <c r="H214" s="113" t="s">
        <v>48</v>
      </c>
      <c r="I214" s="107">
        <v>2</v>
      </c>
      <c r="J214" s="105">
        <v>2</v>
      </c>
      <c r="K214" s="113" t="s">
        <v>48</v>
      </c>
      <c r="L214" s="107">
        <v>1</v>
      </c>
      <c r="M214" s="105"/>
      <c r="N214" s="106"/>
      <c r="O214" s="107"/>
      <c r="P214" s="105"/>
      <c r="Q214" s="106"/>
      <c r="R214" s="107"/>
      <c r="S214" s="105"/>
      <c r="T214" s="106"/>
      <c r="U214" s="107"/>
      <c r="V214" s="105"/>
      <c r="W214" s="106"/>
      <c r="X214" s="107"/>
      <c r="Y214" s="105"/>
      <c r="Z214" s="106"/>
      <c r="AA214" s="107"/>
      <c r="AB214" s="105"/>
      <c r="AC214" s="106"/>
      <c r="AD214" s="107"/>
      <c r="AE214" s="105"/>
      <c r="AF214" s="106"/>
      <c r="AG214" s="107"/>
      <c r="AH214" s="105"/>
      <c r="AI214" s="106"/>
      <c r="AJ214" s="107"/>
      <c r="AK214" s="105"/>
      <c r="AL214" s="106"/>
      <c r="AM214" s="107"/>
      <c r="AN214" s="105"/>
      <c r="AO214" s="106"/>
      <c r="AP214" s="107"/>
      <c r="AQ214" s="105"/>
      <c r="AR214" s="106"/>
      <c r="AS214" s="107"/>
      <c r="AT214" s="105"/>
      <c r="AU214" s="106"/>
      <c r="AV214" s="107"/>
      <c r="AW214" s="105"/>
      <c r="AX214" s="106"/>
      <c r="AY214" s="107"/>
      <c r="AZ214" s="105"/>
      <c r="BA214" s="106"/>
      <c r="BB214" s="107"/>
      <c r="BC214" s="105"/>
      <c r="BD214" s="106"/>
      <c r="BE214" s="107"/>
      <c r="BF214" s="105"/>
      <c r="BG214" s="106"/>
      <c r="BH214" s="107"/>
      <c r="BI214" s="105"/>
      <c r="BJ214" s="106"/>
      <c r="BK214" s="107"/>
      <c r="BL214" s="105"/>
      <c r="BM214" s="106"/>
      <c r="BN214" s="107"/>
      <c r="BO214" s="105"/>
      <c r="BP214" s="106"/>
      <c r="BQ214" s="107"/>
    </row>
    <row r="215" spans="3:69" s="91" customFormat="1" ht="20.25" customHeight="1">
      <c r="C215" s="221"/>
      <c r="D215" s="109"/>
      <c r="E215" s="110"/>
      <c r="F215" s="111"/>
      <c r="G215" s="109"/>
      <c r="H215" s="110"/>
      <c r="I215" s="111"/>
      <c r="J215" s="109"/>
      <c r="K215" s="110"/>
      <c r="L215" s="111"/>
      <c r="M215" s="109"/>
      <c r="N215" s="110"/>
      <c r="O215" s="111"/>
      <c r="P215" s="109"/>
      <c r="Q215" s="110"/>
      <c r="R215" s="111"/>
      <c r="S215" s="109"/>
      <c r="T215" s="110"/>
      <c r="U215" s="111"/>
      <c r="V215" s="109"/>
      <c r="W215" s="110"/>
      <c r="X215" s="111"/>
      <c r="Y215" s="109"/>
      <c r="Z215" s="110"/>
      <c r="AA215" s="111"/>
      <c r="AB215" s="109"/>
      <c r="AC215" s="110"/>
      <c r="AD215" s="111"/>
      <c r="AE215" s="109"/>
      <c r="AF215" s="110"/>
      <c r="AG215" s="111"/>
      <c r="AH215" s="109"/>
      <c r="AI215" s="110"/>
      <c r="AJ215" s="111"/>
      <c r="AK215" s="109"/>
      <c r="AL215" s="110"/>
      <c r="AM215" s="111"/>
      <c r="AN215" s="109"/>
      <c r="AO215" s="110"/>
      <c r="AP215" s="111"/>
      <c r="AQ215" s="109"/>
      <c r="AR215" s="110"/>
      <c r="AS215" s="111"/>
      <c r="AT215" s="109"/>
      <c r="AU215" s="110"/>
      <c r="AV215" s="111"/>
      <c r="AW215" s="109"/>
      <c r="AX215" s="110"/>
      <c r="AY215" s="111"/>
      <c r="AZ215" s="109"/>
      <c r="BA215" s="110"/>
      <c r="BB215" s="111"/>
      <c r="BC215" s="109"/>
      <c r="BD215" s="110"/>
      <c r="BE215" s="111"/>
      <c r="BF215" s="109"/>
      <c r="BG215" s="110"/>
      <c r="BH215" s="111"/>
      <c r="BI215" s="109"/>
      <c r="BJ215" s="110"/>
      <c r="BK215" s="111"/>
      <c r="BL215" s="109"/>
      <c r="BM215" s="110"/>
      <c r="BN215" s="111"/>
      <c r="BO215" s="109"/>
      <c r="BP215" s="110"/>
      <c r="BQ215" s="111"/>
    </row>
    <row r="216" spans="3:69" s="91" customFormat="1" ht="20.25" customHeight="1">
      <c r="C216" s="220">
        <v>3</v>
      </c>
      <c r="D216" s="112"/>
      <c r="E216" s="113"/>
      <c r="F216" s="114"/>
      <c r="G216" s="112"/>
      <c r="H216" s="113"/>
      <c r="I216" s="114"/>
      <c r="J216" s="112"/>
      <c r="K216" s="113"/>
      <c r="L216" s="114"/>
      <c r="M216" s="112"/>
      <c r="N216" s="113"/>
      <c r="O216" s="114"/>
      <c r="P216" s="112"/>
      <c r="Q216" s="113"/>
      <c r="R216" s="114"/>
      <c r="S216" s="112"/>
      <c r="T216" s="113"/>
      <c r="U216" s="114"/>
      <c r="V216" s="112"/>
      <c r="W216" s="113"/>
      <c r="X216" s="114"/>
      <c r="Y216" s="112"/>
      <c r="Z216" s="113"/>
      <c r="AA216" s="114"/>
      <c r="AB216" s="112"/>
      <c r="AC216" s="113"/>
      <c r="AD216" s="114"/>
      <c r="AE216" s="112"/>
      <c r="AF216" s="113"/>
      <c r="AG216" s="114"/>
      <c r="AH216" s="112"/>
      <c r="AI216" s="113"/>
      <c r="AJ216" s="114"/>
      <c r="AK216" s="112"/>
      <c r="AL216" s="113"/>
      <c r="AM216" s="114"/>
      <c r="AN216" s="112"/>
      <c r="AO216" s="113"/>
      <c r="AP216" s="114"/>
      <c r="AQ216" s="112"/>
      <c r="AR216" s="113"/>
      <c r="AS216" s="114"/>
      <c r="AT216" s="112"/>
      <c r="AU216" s="113"/>
      <c r="AV216" s="114"/>
      <c r="AW216" s="112"/>
      <c r="AX216" s="113"/>
      <c r="AY216" s="114"/>
      <c r="AZ216" s="112"/>
      <c r="BA216" s="113"/>
      <c r="BB216" s="114"/>
      <c r="BC216" s="112"/>
      <c r="BD216" s="113"/>
      <c r="BE216" s="114"/>
      <c r="BF216" s="112"/>
      <c r="BG216" s="113"/>
      <c r="BH216" s="114"/>
      <c r="BI216" s="112"/>
      <c r="BJ216" s="113"/>
      <c r="BK216" s="114"/>
      <c r="BL216" s="112"/>
      <c r="BM216" s="113"/>
      <c r="BN216" s="114"/>
      <c r="BO216" s="112"/>
      <c r="BP216" s="113"/>
      <c r="BQ216" s="114"/>
    </row>
    <row r="217" spans="3:69" s="91" customFormat="1" ht="20.25" customHeight="1">
      <c r="C217" s="222"/>
      <c r="D217" s="109"/>
      <c r="E217" s="110"/>
      <c r="F217" s="111"/>
      <c r="G217" s="109"/>
      <c r="H217" s="110"/>
      <c r="I217" s="111"/>
      <c r="J217" s="109"/>
      <c r="K217" s="110"/>
      <c r="L217" s="111"/>
      <c r="M217" s="109"/>
      <c r="N217" s="110"/>
      <c r="O217" s="111"/>
      <c r="P217" s="109"/>
      <c r="Q217" s="110"/>
      <c r="R217" s="111"/>
      <c r="S217" s="109"/>
      <c r="T217" s="110"/>
      <c r="U217" s="111"/>
      <c r="V217" s="109"/>
      <c r="W217" s="110"/>
      <c r="X217" s="111"/>
      <c r="Y217" s="109"/>
      <c r="Z217" s="110"/>
      <c r="AA217" s="111"/>
      <c r="AB217" s="109"/>
      <c r="AC217" s="110"/>
      <c r="AD217" s="111"/>
      <c r="AE217" s="109"/>
      <c r="AF217" s="110"/>
      <c r="AG217" s="111"/>
      <c r="AH217" s="109"/>
      <c r="AI217" s="110"/>
      <c r="AJ217" s="111"/>
      <c r="AK217" s="109"/>
      <c r="AL217" s="110"/>
      <c r="AM217" s="111"/>
      <c r="AN217" s="109"/>
      <c r="AO217" s="110"/>
      <c r="AP217" s="111"/>
      <c r="AQ217" s="109"/>
      <c r="AR217" s="110"/>
      <c r="AS217" s="111"/>
      <c r="AT217" s="109"/>
      <c r="AU217" s="110"/>
      <c r="AV217" s="111"/>
      <c r="AW217" s="109"/>
      <c r="AX217" s="110"/>
      <c r="AY217" s="111"/>
      <c r="AZ217" s="109"/>
      <c r="BA217" s="110"/>
      <c r="BB217" s="111"/>
      <c r="BC217" s="109"/>
      <c r="BD217" s="110"/>
      <c r="BE217" s="111"/>
      <c r="BF217" s="109"/>
      <c r="BG217" s="110"/>
      <c r="BH217" s="111"/>
      <c r="BI217" s="109"/>
      <c r="BJ217" s="110"/>
      <c r="BK217" s="111"/>
      <c r="BL217" s="109"/>
      <c r="BM217" s="110"/>
      <c r="BN217" s="111"/>
      <c r="BO217" s="109"/>
      <c r="BP217" s="110"/>
      <c r="BQ217" s="111"/>
    </row>
    <row r="218" spans="2:69" ht="22.5" customHeight="1">
      <c r="B218" s="7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</row>
    <row r="219" spans="2:69" ht="22.5" customHeight="1">
      <c r="B219" s="135" t="s">
        <v>80</v>
      </c>
      <c r="D219" s="91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</row>
    <row r="220" spans="3:69" ht="20.25" customHeight="1">
      <c r="C220" s="219"/>
      <c r="D220" s="118" t="s">
        <v>26</v>
      </c>
      <c r="E220" s="119">
        <v>1</v>
      </c>
      <c r="F220" s="120" t="s">
        <v>27</v>
      </c>
      <c r="G220" s="118" t="s">
        <v>26</v>
      </c>
      <c r="H220" s="119">
        <f>E220+1</f>
        <v>2</v>
      </c>
      <c r="I220" s="120" t="s">
        <v>27</v>
      </c>
      <c r="J220" s="118" t="s">
        <v>26</v>
      </c>
      <c r="K220" s="119">
        <f>H220+1</f>
        <v>3</v>
      </c>
      <c r="L220" s="120" t="s">
        <v>27</v>
      </c>
      <c r="M220" s="118" t="s">
        <v>26</v>
      </c>
      <c r="N220" s="119">
        <f>K220+1</f>
        <v>4</v>
      </c>
      <c r="O220" s="120" t="s">
        <v>27</v>
      </c>
      <c r="P220" s="118" t="s">
        <v>26</v>
      </c>
      <c r="Q220" s="119">
        <f>N220+1</f>
        <v>5</v>
      </c>
      <c r="R220" s="121" t="s">
        <v>27</v>
      </c>
      <c r="S220" s="118" t="s">
        <v>26</v>
      </c>
      <c r="T220" s="119">
        <f>Q220+1</f>
        <v>6</v>
      </c>
      <c r="U220" s="120" t="s">
        <v>27</v>
      </c>
      <c r="V220" s="118" t="s">
        <v>26</v>
      </c>
      <c r="W220" s="119">
        <f>T220+1</f>
        <v>7</v>
      </c>
      <c r="X220" s="120" t="s">
        <v>27</v>
      </c>
      <c r="Y220" s="118" t="s">
        <v>26</v>
      </c>
      <c r="Z220" s="119">
        <f>W220+1</f>
        <v>8</v>
      </c>
      <c r="AA220" s="202" t="s">
        <v>27</v>
      </c>
      <c r="AB220" s="201" t="s">
        <v>26</v>
      </c>
      <c r="AC220" s="119">
        <f>Z220+1</f>
        <v>9</v>
      </c>
      <c r="AD220" s="120" t="s">
        <v>27</v>
      </c>
      <c r="AE220" s="118" t="s">
        <v>26</v>
      </c>
      <c r="AF220" s="119">
        <f>AC220+1</f>
        <v>10</v>
      </c>
      <c r="AG220" s="120" t="s">
        <v>27</v>
      </c>
      <c r="AH220" s="118" t="s">
        <v>26</v>
      </c>
      <c r="AI220" s="119">
        <f>AF220+1</f>
        <v>11</v>
      </c>
      <c r="AJ220" s="120" t="s">
        <v>27</v>
      </c>
      <c r="AK220" s="118" t="s">
        <v>26</v>
      </c>
      <c r="AL220" s="119">
        <f>AI220+1</f>
        <v>12</v>
      </c>
      <c r="AM220" s="120" t="s">
        <v>27</v>
      </c>
      <c r="AN220" s="118" t="s">
        <v>26</v>
      </c>
      <c r="AO220" s="119">
        <f>AL220+1</f>
        <v>13</v>
      </c>
      <c r="AP220" s="120" t="s">
        <v>27</v>
      </c>
      <c r="AQ220" s="118" t="s">
        <v>26</v>
      </c>
      <c r="AR220" s="119">
        <f>AO220+1</f>
        <v>14</v>
      </c>
      <c r="AS220" s="120" t="s">
        <v>27</v>
      </c>
      <c r="AT220" s="118" t="s">
        <v>26</v>
      </c>
      <c r="AU220" s="119">
        <f>AR220+1</f>
        <v>15</v>
      </c>
      <c r="AV220" s="120" t="s">
        <v>27</v>
      </c>
      <c r="AW220" s="118" t="s">
        <v>26</v>
      </c>
      <c r="AX220" s="119">
        <f>AU220+1</f>
        <v>16</v>
      </c>
      <c r="AY220" s="202" t="s">
        <v>27</v>
      </c>
      <c r="AZ220" s="118" t="s">
        <v>26</v>
      </c>
      <c r="BA220" s="119">
        <f>AX220+1</f>
        <v>17</v>
      </c>
      <c r="BB220" s="120" t="s">
        <v>27</v>
      </c>
      <c r="BC220" s="118" t="s">
        <v>26</v>
      </c>
      <c r="BD220" s="119">
        <f>BA220+1</f>
        <v>18</v>
      </c>
      <c r="BE220" s="120" t="s">
        <v>27</v>
      </c>
      <c r="BF220" s="118" t="s">
        <v>26</v>
      </c>
      <c r="BG220" s="119">
        <f>BD220+1</f>
        <v>19</v>
      </c>
      <c r="BH220" s="120" t="s">
        <v>27</v>
      </c>
      <c r="BI220" s="118" t="s">
        <v>26</v>
      </c>
      <c r="BJ220" s="119">
        <f>BG220+1</f>
        <v>20</v>
      </c>
      <c r="BK220" s="120" t="s">
        <v>27</v>
      </c>
      <c r="BL220" s="118" t="s">
        <v>26</v>
      </c>
      <c r="BM220" s="119">
        <f>BJ220+1</f>
        <v>21</v>
      </c>
      <c r="BN220" s="120" t="s">
        <v>27</v>
      </c>
      <c r="BO220" s="118" t="s">
        <v>26</v>
      </c>
      <c r="BP220" s="119">
        <f>BM220+1</f>
        <v>22</v>
      </c>
      <c r="BQ220" s="120" t="s">
        <v>27</v>
      </c>
    </row>
    <row r="221" spans="3:69" s="91" customFormat="1" ht="20.25" customHeight="1" thickBot="1">
      <c r="C221" s="220">
        <v>1</v>
      </c>
      <c r="D221" s="136">
        <v>4</v>
      </c>
      <c r="E221" s="113" t="s">
        <v>48</v>
      </c>
      <c r="F221" s="107">
        <v>5</v>
      </c>
      <c r="G221" s="136">
        <v>3</v>
      </c>
      <c r="H221" s="113" t="s">
        <v>48</v>
      </c>
      <c r="I221" s="137">
        <v>5</v>
      </c>
      <c r="J221" s="136">
        <v>2</v>
      </c>
      <c r="K221" s="113" t="s">
        <v>48</v>
      </c>
      <c r="L221" s="107">
        <v>4</v>
      </c>
      <c r="M221" s="105">
        <v>5</v>
      </c>
      <c r="N221" s="113" t="s">
        <v>48</v>
      </c>
      <c r="O221" s="137">
        <v>6</v>
      </c>
      <c r="P221" s="105">
        <v>2</v>
      </c>
      <c r="Q221" s="113" t="s">
        <v>48</v>
      </c>
      <c r="R221" s="137">
        <v>3</v>
      </c>
      <c r="S221" s="105">
        <v>4</v>
      </c>
      <c r="T221" s="113" t="s">
        <v>48</v>
      </c>
      <c r="U221" s="137">
        <v>6</v>
      </c>
      <c r="V221" s="136">
        <v>5</v>
      </c>
      <c r="W221" s="113" t="s">
        <v>48</v>
      </c>
      <c r="X221" s="107">
        <v>2</v>
      </c>
      <c r="Y221" s="136">
        <v>1</v>
      </c>
      <c r="Z221" s="113" t="s">
        <v>48</v>
      </c>
      <c r="AA221" s="203">
        <v>2</v>
      </c>
      <c r="AB221" s="106">
        <v>5</v>
      </c>
      <c r="AC221" s="113" t="s">
        <v>48</v>
      </c>
      <c r="AD221" s="137">
        <v>4</v>
      </c>
      <c r="AE221" s="136">
        <v>5</v>
      </c>
      <c r="AF221" s="113" t="s">
        <v>48</v>
      </c>
      <c r="AG221" s="137">
        <v>3</v>
      </c>
      <c r="AH221" s="105">
        <v>4</v>
      </c>
      <c r="AI221" s="113" t="s">
        <v>48</v>
      </c>
      <c r="AJ221" s="137">
        <v>2</v>
      </c>
      <c r="AK221" s="136">
        <v>6</v>
      </c>
      <c r="AL221" s="113" t="s">
        <v>48</v>
      </c>
      <c r="AM221" s="107">
        <v>5</v>
      </c>
      <c r="AN221" s="136">
        <v>3</v>
      </c>
      <c r="AO221" s="113" t="s">
        <v>48</v>
      </c>
      <c r="AP221" s="107">
        <v>2</v>
      </c>
      <c r="AQ221" s="136">
        <v>6</v>
      </c>
      <c r="AR221" s="113" t="s">
        <v>48</v>
      </c>
      <c r="AS221" s="107">
        <v>4</v>
      </c>
      <c r="AT221" s="105">
        <v>2</v>
      </c>
      <c r="AU221" s="113" t="s">
        <v>48</v>
      </c>
      <c r="AV221" s="137">
        <v>5</v>
      </c>
      <c r="AW221" s="105">
        <v>2</v>
      </c>
      <c r="AX221" s="113" t="s">
        <v>48</v>
      </c>
      <c r="AY221" s="203">
        <v>1</v>
      </c>
      <c r="AZ221" s="105"/>
      <c r="BA221" s="106"/>
      <c r="BB221" s="107"/>
      <c r="BC221" s="105"/>
      <c r="BD221" s="106"/>
      <c r="BE221" s="107"/>
      <c r="BF221" s="105"/>
      <c r="BG221" s="106"/>
      <c r="BH221" s="107"/>
      <c r="BI221" s="105"/>
      <c r="BJ221" s="106"/>
      <c r="BK221" s="107"/>
      <c r="BL221" s="105"/>
      <c r="BM221" s="106"/>
      <c r="BN221" s="107"/>
      <c r="BO221" s="105"/>
      <c r="BP221" s="106"/>
      <c r="BQ221" s="107"/>
    </row>
    <row r="222" spans="3:69" s="91" customFormat="1" ht="20.25" customHeight="1" thickTop="1">
      <c r="C222" s="221"/>
      <c r="D222" s="109"/>
      <c r="E222" s="110"/>
      <c r="F222" s="111"/>
      <c r="G222" s="109"/>
      <c r="H222" s="110"/>
      <c r="I222" s="111"/>
      <c r="J222" s="109"/>
      <c r="K222" s="110"/>
      <c r="L222" s="111"/>
      <c r="M222" s="109"/>
      <c r="N222" s="110"/>
      <c r="O222" s="111"/>
      <c r="P222" s="109"/>
      <c r="Q222" s="110"/>
      <c r="R222" s="111"/>
      <c r="S222" s="109"/>
      <c r="T222" s="110"/>
      <c r="U222" s="111"/>
      <c r="V222" s="109"/>
      <c r="W222" s="110"/>
      <c r="X222" s="111"/>
      <c r="Y222" s="109"/>
      <c r="Z222" s="110"/>
      <c r="AA222" s="204"/>
      <c r="AB222" s="110"/>
      <c r="AC222" s="110"/>
      <c r="AD222" s="111"/>
      <c r="AE222" s="109"/>
      <c r="AF222" s="110"/>
      <c r="AG222" s="111"/>
      <c r="AH222" s="109"/>
      <c r="AI222" s="110"/>
      <c r="AJ222" s="111"/>
      <c r="AK222" s="109"/>
      <c r="AL222" s="110"/>
      <c r="AM222" s="111"/>
      <c r="AN222" s="109"/>
      <c r="AO222" s="110"/>
      <c r="AP222" s="111"/>
      <c r="AQ222" s="109"/>
      <c r="AR222" s="110"/>
      <c r="AS222" s="111"/>
      <c r="AT222" s="109"/>
      <c r="AU222" s="110"/>
      <c r="AV222" s="111"/>
      <c r="AW222" s="109"/>
      <c r="AX222" s="110"/>
      <c r="AY222" s="204"/>
      <c r="AZ222" s="109"/>
      <c r="BA222" s="110"/>
      <c r="BB222" s="111"/>
      <c r="BC222" s="109"/>
      <c r="BD222" s="110"/>
      <c r="BE222" s="111"/>
      <c r="BF222" s="109"/>
      <c r="BG222" s="110"/>
      <c r="BH222" s="111"/>
      <c r="BI222" s="109"/>
      <c r="BJ222" s="110"/>
      <c r="BK222" s="111"/>
      <c r="BL222" s="109"/>
      <c r="BM222" s="110"/>
      <c r="BN222" s="111"/>
      <c r="BO222" s="109"/>
      <c r="BP222" s="110"/>
      <c r="BQ222" s="111"/>
    </row>
    <row r="223" spans="3:69" s="91" customFormat="1" ht="20.25" customHeight="1" thickBot="1">
      <c r="C223" s="220">
        <v>2</v>
      </c>
      <c r="D223" s="136">
        <v>1</v>
      </c>
      <c r="E223" s="113" t="s">
        <v>48</v>
      </c>
      <c r="F223" s="107">
        <v>3</v>
      </c>
      <c r="G223" s="105">
        <v>6</v>
      </c>
      <c r="H223" s="113" t="s">
        <v>48</v>
      </c>
      <c r="I223" s="107">
        <v>2</v>
      </c>
      <c r="J223" s="105">
        <v>6</v>
      </c>
      <c r="K223" s="113" t="s">
        <v>48</v>
      </c>
      <c r="L223" s="137">
        <v>1</v>
      </c>
      <c r="M223" s="105">
        <v>3</v>
      </c>
      <c r="N223" s="113" t="s">
        <v>48</v>
      </c>
      <c r="O223" s="137">
        <v>4</v>
      </c>
      <c r="P223" s="105">
        <v>5</v>
      </c>
      <c r="Q223" s="113" t="s">
        <v>48</v>
      </c>
      <c r="R223" s="137">
        <v>1</v>
      </c>
      <c r="S223" s="105"/>
      <c r="T223" s="113"/>
      <c r="U223" s="107"/>
      <c r="V223" s="136">
        <v>4</v>
      </c>
      <c r="W223" s="113" t="s">
        <v>48</v>
      </c>
      <c r="X223" s="107">
        <v>1</v>
      </c>
      <c r="Y223" s="136">
        <v>3</v>
      </c>
      <c r="Z223" s="113" t="s">
        <v>48</v>
      </c>
      <c r="AA223" s="203">
        <v>6</v>
      </c>
      <c r="AB223" s="106">
        <v>3</v>
      </c>
      <c r="AC223" s="113" t="s">
        <v>48</v>
      </c>
      <c r="AD223" s="137">
        <v>1</v>
      </c>
      <c r="AE223" s="105">
        <v>2</v>
      </c>
      <c r="AF223" s="113" t="s">
        <v>48</v>
      </c>
      <c r="AG223" s="107">
        <v>6</v>
      </c>
      <c r="AH223" s="136">
        <v>1</v>
      </c>
      <c r="AI223" s="113" t="s">
        <v>48</v>
      </c>
      <c r="AJ223" s="107">
        <v>6</v>
      </c>
      <c r="AK223" s="136">
        <v>4</v>
      </c>
      <c r="AL223" s="113" t="s">
        <v>48</v>
      </c>
      <c r="AM223" s="107">
        <v>3</v>
      </c>
      <c r="AN223" s="136">
        <v>1</v>
      </c>
      <c r="AO223" s="113" t="s">
        <v>48</v>
      </c>
      <c r="AP223" s="107">
        <v>5</v>
      </c>
      <c r="AQ223" s="105"/>
      <c r="AR223" s="113"/>
      <c r="AS223" s="107"/>
      <c r="AT223" s="105">
        <v>1</v>
      </c>
      <c r="AU223" s="113" t="s">
        <v>48</v>
      </c>
      <c r="AV223" s="137">
        <v>4</v>
      </c>
      <c r="AW223" s="105">
        <v>6</v>
      </c>
      <c r="AX223" s="113" t="s">
        <v>48</v>
      </c>
      <c r="AY223" s="203">
        <v>3</v>
      </c>
      <c r="AZ223" s="105"/>
      <c r="BA223" s="106"/>
      <c r="BB223" s="107"/>
      <c r="BC223" s="105"/>
      <c r="BD223" s="106"/>
      <c r="BE223" s="107"/>
      <c r="BF223" s="105"/>
      <c r="BG223" s="106"/>
      <c r="BH223" s="107"/>
      <c r="BI223" s="105"/>
      <c r="BJ223" s="106"/>
      <c r="BK223" s="107"/>
      <c r="BL223" s="105"/>
      <c r="BM223" s="106"/>
      <c r="BN223" s="107"/>
      <c r="BO223" s="105"/>
      <c r="BP223" s="106"/>
      <c r="BQ223" s="107"/>
    </row>
    <row r="224" spans="3:69" s="91" customFormat="1" ht="20.25" customHeight="1" thickTop="1">
      <c r="C224" s="221"/>
      <c r="D224" s="109"/>
      <c r="E224" s="110"/>
      <c r="F224" s="111"/>
      <c r="G224" s="109"/>
      <c r="H224" s="110"/>
      <c r="I224" s="111"/>
      <c r="J224" s="109"/>
      <c r="K224" s="110"/>
      <c r="L224" s="111"/>
      <c r="M224" s="109"/>
      <c r="N224" s="110"/>
      <c r="O224" s="111"/>
      <c r="P224" s="109"/>
      <c r="Q224" s="110"/>
      <c r="R224" s="111"/>
      <c r="S224" s="109"/>
      <c r="T224" s="110"/>
      <c r="U224" s="111"/>
      <c r="V224" s="109"/>
      <c r="W224" s="110"/>
      <c r="X224" s="111"/>
      <c r="Y224" s="109"/>
      <c r="Z224" s="110"/>
      <c r="AA224" s="204"/>
      <c r="AB224" s="110"/>
      <c r="AC224" s="110"/>
      <c r="AD224" s="111"/>
      <c r="AE224" s="109"/>
      <c r="AF224" s="110"/>
      <c r="AG224" s="111"/>
      <c r="AH224" s="109"/>
      <c r="AI224" s="110"/>
      <c r="AJ224" s="111"/>
      <c r="AK224" s="109"/>
      <c r="AL224" s="110"/>
      <c r="AM224" s="111"/>
      <c r="AN224" s="109"/>
      <c r="AO224" s="110"/>
      <c r="AP224" s="111"/>
      <c r="AQ224" s="109"/>
      <c r="AR224" s="110"/>
      <c r="AS224" s="111"/>
      <c r="AT224" s="109"/>
      <c r="AU224" s="110"/>
      <c r="AV224" s="111"/>
      <c r="AW224" s="109"/>
      <c r="AX224" s="110"/>
      <c r="AY224" s="204"/>
      <c r="AZ224" s="109"/>
      <c r="BA224" s="110"/>
      <c r="BB224" s="111"/>
      <c r="BC224" s="109"/>
      <c r="BD224" s="110"/>
      <c r="BE224" s="111"/>
      <c r="BF224" s="109"/>
      <c r="BG224" s="110"/>
      <c r="BH224" s="111"/>
      <c r="BI224" s="109"/>
      <c r="BJ224" s="110"/>
      <c r="BK224" s="111"/>
      <c r="BL224" s="109"/>
      <c r="BM224" s="110"/>
      <c r="BN224" s="111"/>
      <c r="BO224" s="109"/>
      <c r="BP224" s="110"/>
      <c r="BQ224" s="111"/>
    </row>
    <row r="225" spans="3:69" s="91" customFormat="1" ht="20.25" customHeight="1">
      <c r="C225" s="220">
        <v>3</v>
      </c>
      <c r="D225" s="112"/>
      <c r="E225" s="113"/>
      <c r="F225" s="114"/>
      <c r="G225" s="112"/>
      <c r="H225" s="113"/>
      <c r="I225" s="114"/>
      <c r="J225" s="112"/>
      <c r="K225" s="113"/>
      <c r="L225" s="114"/>
      <c r="M225" s="112"/>
      <c r="N225" s="113"/>
      <c r="O225" s="114"/>
      <c r="P225" s="112"/>
      <c r="Q225" s="113"/>
      <c r="R225" s="114"/>
      <c r="S225" s="112"/>
      <c r="T225" s="113"/>
      <c r="U225" s="114"/>
      <c r="V225" s="112"/>
      <c r="W225" s="113"/>
      <c r="X225" s="114"/>
      <c r="Y225" s="112"/>
      <c r="Z225" s="113"/>
      <c r="AA225" s="205"/>
      <c r="AB225" s="113"/>
      <c r="AC225" s="113"/>
      <c r="AD225" s="114"/>
      <c r="AE225" s="112"/>
      <c r="AF225" s="113"/>
      <c r="AG225" s="114"/>
      <c r="AH225" s="112"/>
      <c r="AI225" s="113"/>
      <c r="AJ225" s="114"/>
      <c r="AK225" s="112"/>
      <c r="AL225" s="113"/>
      <c r="AM225" s="114"/>
      <c r="AN225" s="112"/>
      <c r="AO225" s="113"/>
      <c r="AP225" s="114"/>
      <c r="AQ225" s="112"/>
      <c r="AR225" s="113"/>
      <c r="AS225" s="114"/>
      <c r="AT225" s="112"/>
      <c r="AU225" s="113"/>
      <c r="AV225" s="114"/>
      <c r="AW225" s="112"/>
      <c r="AX225" s="113"/>
      <c r="AY225" s="205"/>
      <c r="AZ225" s="112"/>
      <c r="BA225" s="113"/>
      <c r="BB225" s="114"/>
      <c r="BC225" s="112"/>
      <c r="BD225" s="113"/>
      <c r="BE225" s="114"/>
      <c r="BF225" s="112"/>
      <c r="BG225" s="113"/>
      <c r="BH225" s="114"/>
      <c r="BI225" s="112"/>
      <c r="BJ225" s="113"/>
      <c r="BK225" s="114"/>
      <c r="BL225" s="112"/>
      <c r="BM225" s="113"/>
      <c r="BN225" s="114"/>
      <c r="BO225" s="112"/>
      <c r="BP225" s="113"/>
      <c r="BQ225" s="114"/>
    </row>
    <row r="226" spans="3:69" s="91" customFormat="1" ht="20.25" customHeight="1">
      <c r="C226" s="222"/>
      <c r="D226" s="109"/>
      <c r="E226" s="110"/>
      <c r="F226" s="111"/>
      <c r="G226" s="109"/>
      <c r="H226" s="110"/>
      <c r="I226" s="111"/>
      <c r="J226" s="109"/>
      <c r="K226" s="110"/>
      <c r="L226" s="111"/>
      <c r="M226" s="109"/>
      <c r="N226" s="110"/>
      <c r="O226" s="111"/>
      <c r="P226" s="109"/>
      <c r="Q226" s="110"/>
      <c r="R226" s="111"/>
      <c r="S226" s="109"/>
      <c r="T226" s="110"/>
      <c r="U226" s="111"/>
      <c r="V226" s="109"/>
      <c r="W226" s="110"/>
      <c r="X226" s="111"/>
      <c r="Y226" s="109"/>
      <c r="Z226" s="110"/>
      <c r="AA226" s="204"/>
      <c r="AB226" s="110"/>
      <c r="AC226" s="110"/>
      <c r="AD226" s="111"/>
      <c r="AE226" s="109"/>
      <c r="AF226" s="110"/>
      <c r="AG226" s="111"/>
      <c r="AH226" s="109"/>
      <c r="AI226" s="110"/>
      <c r="AJ226" s="111"/>
      <c r="AK226" s="109"/>
      <c r="AL226" s="110"/>
      <c r="AM226" s="111"/>
      <c r="AN226" s="109"/>
      <c r="AO226" s="110"/>
      <c r="AP226" s="111"/>
      <c r="AQ226" s="109"/>
      <c r="AR226" s="110"/>
      <c r="AS226" s="111"/>
      <c r="AT226" s="109"/>
      <c r="AU226" s="110"/>
      <c r="AV226" s="111"/>
      <c r="AW226" s="109"/>
      <c r="AX226" s="110"/>
      <c r="AY226" s="204"/>
      <c r="AZ226" s="109"/>
      <c r="BA226" s="110"/>
      <c r="BB226" s="111"/>
      <c r="BC226" s="109"/>
      <c r="BD226" s="110"/>
      <c r="BE226" s="111"/>
      <c r="BF226" s="109"/>
      <c r="BG226" s="110"/>
      <c r="BH226" s="111"/>
      <c r="BI226" s="109"/>
      <c r="BJ226" s="110"/>
      <c r="BK226" s="111"/>
      <c r="BL226" s="109"/>
      <c r="BM226" s="110"/>
      <c r="BN226" s="111"/>
      <c r="BO226" s="109"/>
      <c r="BP226" s="110"/>
      <c r="BQ226" s="111"/>
    </row>
    <row r="227" spans="2:69" ht="22.5" customHeight="1">
      <c r="B227" s="7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29"/>
      <c r="BQ227" s="129"/>
    </row>
    <row r="228" spans="2:69" ht="22.5" customHeight="1">
      <c r="B228" s="135" t="s">
        <v>81</v>
      </c>
      <c r="D228" s="91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</row>
    <row r="229" spans="3:69" ht="20.25" customHeight="1">
      <c r="C229" s="219"/>
      <c r="D229" s="118" t="s">
        <v>26</v>
      </c>
      <c r="E229" s="119">
        <v>1</v>
      </c>
      <c r="F229" s="120" t="s">
        <v>27</v>
      </c>
      <c r="G229" s="118" t="s">
        <v>26</v>
      </c>
      <c r="H229" s="119">
        <f>E229+1</f>
        <v>2</v>
      </c>
      <c r="I229" s="120" t="s">
        <v>27</v>
      </c>
      <c r="J229" s="118" t="s">
        <v>26</v>
      </c>
      <c r="K229" s="119">
        <f>H229+1</f>
        <v>3</v>
      </c>
      <c r="L229" s="120" t="s">
        <v>27</v>
      </c>
      <c r="M229" s="118" t="s">
        <v>26</v>
      </c>
      <c r="N229" s="119">
        <f>K229+1</f>
        <v>4</v>
      </c>
      <c r="O229" s="120" t="s">
        <v>27</v>
      </c>
      <c r="P229" s="118" t="s">
        <v>26</v>
      </c>
      <c r="Q229" s="119">
        <f>N229+1</f>
        <v>5</v>
      </c>
      <c r="R229" s="202" t="s">
        <v>27</v>
      </c>
      <c r="S229" s="201" t="s">
        <v>26</v>
      </c>
      <c r="T229" s="119">
        <f>Q229+1</f>
        <v>6</v>
      </c>
      <c r="U229" s="120" t="s">
        <v>27</v>
      </c>
      <c r="V229" s="118" t="s">
        <v>26</v>
      </c>
      <c r="W229" s="119">
        <f>T229+1</f>
        <v>7</v>
      </c>
      <c r="X229" s="120" t="s">
        <v>27</v>
      </c>
      <c r="Y229" s="118" t="s">
        <v>26</v>
      </c>
      <c r="Z229" s="119">
        <f>W229+1</f>
        <v>8</v>
      </c>
      <c r="AA229" s="120" t="s">
        <v>27</v>
      </c>
      <c r="AB229" s="118" t="s">
        <v>26</v>
      </c>
      <c r="AC229" s="119">
        <f>Z229+1</f>
        <v>9</v>
      </c>
      <c r="AD229" s="120" t="s">
        <v>27</v>
      </c>
      <c r="AE229" s="118" t="s">
        <v>26</v>
      </c>
      <c r="AF229" s="119">
        <f>AC229+1</f>
        <v>10</v>
      </c>
      <c r="AG229" s="202" t="s">
        <v>27</v>
      </c>
      <c r="AH229" s="118" t="s">
        <v>26</v>
      </c>
      <c r="AI229" s="119">
        <f>AF229+1</f>
        <v>11</v>
      </c>
      <c r="AJ229" s="120" t="s">
        <v>27</v>
      </c>
      <c r="AK229" s="118" t="s">
        <v>26</v>
      </c>
      <c r="AL229" s="119">
        <f>AI229+1</f>
        <v>12</v>
      </c>
      <c r="AM229" s="120" t="s">
        <v>27</v>
      </c>
      <c r="AN229" s="118" t="s">
        <v>26</v>
      </c>
      <c r="AO229" s="119">
        <f>AL229+1</f>
        <v>13</v>
      </c>
      <c r="AP229" s="120" t="s">
        <v>27</v>
      </c>
      <c r="AQ229" s="118" t="s">
        <v>26</v>
      </c>
      <c r="AR229" s="119">
        <f>AO229+1</f>
        <v>14</v>
      </c>
      <c r="AS229" s="120" t="s">
        <v>27</v>
      </c>
      <c r="AT229" s="118" t="s">
        <v>26</v>
      </c>
      <c r="AU229" s="119">
        <f>AR229+1</f>
        <v>15</v>
      </c>
      <c r="AV229" s="120" t="s">
        <v>27</v>
      </c>
      <c r="AW229" s="118" t="s">
        <v>26</v>
      </c>
      <c r="AX229" s="119">
        <f>AU229+1</f>
        <v>16</v>
      </c>
      <c r="AY229" s="120" t="s">
        <v>27</v>
      </c>
      <c r="AZ229" s="118" t="s">
        <v>26</v>
      </c>
      <c r="BA229" s="119">
        <f>AX229+1</f>
        <v>17</v>
      </c>
      <c r="BB229" s="120" t="s">
        <v>27</v>
      </c>
      <c r="BC229" s="118" t="s">
        <v>26</v>
      </c>
      <c r="BD229" s="119">
        <f>BA229+1</f>
        <v>18</v>
      </c>
      <c r="BE229" s="120" t="s">
        <v>27</v>
      </c>
      <c r="BF229" s="118" t="s">
        <v>26</v>
      </c>
      <c r="BG229" s="119">
        <f>BD229+1</f>
        <v>19</v>
      </c>
      <c r="BH229" s="120" t="s">
        <v>27</v>
      </c>
      <c r="BI229" s="118" t="s">
        <v>26</v>
      </c>
      <c r="BJ229" s="119">
        <f>BG229+1</f>
        <v>20</v>
      </c>
      <c r="BK229" s="120" t="s">
        <v>27</v>
      </c>
      <c r="BL229" s="118" t="s">
        <v>26</v>
      </c>
      <c r="BM229" s="119">
        <f>BJ229+1</f>
        <v>21</v>
      </c>
      <c r="BN229" s="120" t="s">
        <v>27</v>
      </c>
      <c r="BO229" s="118" t="s">
        <v>26</v>
      </c>
      <c r="BP229" s="119">
        <f>BM229+1</f>
        <v>22</v>
      </c>
      <c r="BQ229" s="120" t="s">
        <v>27</v>
      </c>
    </row>
    <row r="230" spans="3:69" s="91" customFormat="1" ht="20.25" customHeight="1" thickBot="1">
      <c r="C230" s="220">
        <v>1</v>
      </c>
      <c r="D230" s="105">
        <v>5</v>
      </c>
      <c r="E230" s="113" t="s">
        <v>48</v>
      </c>
      <c r="F230" s="137">
        <v>2</v>
      </c>
      <c r="G230" s="105">
        <v>1</v>
      </c>
      <c r="H230" s="113" t="s">
        <v>48</v>
      </c>
      <c r="I230" s="137">
        <v>3</v>
      </c>
      <c r="J230" s="105">
        <v>2</v>
      </c>
      <c r="K230" s="113" t="s">
        <v>48</v>
      </c>
      <c r="L230" s="137">
        <v>4</v>
      </c>
      <c r="M230" s="136">
        <v>5</v>
      </c>
      <c r="N230" s="113" t="s">
        <v>48</v>
      </c>
      <c r="O230" s="107">
        <v>1</v>
      </c>
      <c r="P230" s="105">
        <v>1</v>
      </c>
      <c r="Q230" s="113" t="s">
        <v>48</v>
      </c>
      <c r="R230" s="203">
        <v>2</v>
      </c>
      <c r="S230" s="136">
        <v>2</v>
      </c>
      <c r="T230" s="113" t="s">
        <v>48</v>
      </c>
      <c r="U230" s="107">
        <v>5</v>
      </c>
      <c r="V230" s="136">
        <v>3</v>
      </c>
      <c r="W230" s="113" t="s">
        <v>48</v>
      </c>
      <c r="X230" s="107">
        <v>1</v>
      </c>
      <c r="Y230" s="136">
        <v>4</v>
      </c>
      <c r="Z230" s="113" t="s">
        <v>48</v>
      </c>
      <c r="AA230" s="107">
        <v>2</v>
      </c>
      <c r="AB230" s="105">
        <v>1</v>
      </c>
      <c r="AC230" s="113" t="s">
        <v>48</v>
      </c>
      <c r="AD230" s="137">
        <v>5</v>
      </c>
      <c r="AE230" s="105">
        <v>4</v>
      </c>
      <c r="AF230" s="113" t="s">
        <v>48</v>
      </c>
      <c r="AG230" s="203">
        <v>3</v>
      </c>
      <c r="AH230" s="105"/>
      <c r="AI230" s="106"/>
      <c r="AJ230" s="107"/>
      <c r="AK230" s="105"/>
      <c r="AL230" s="106"/>
      <c r="AM230" s="107"/>
      <c r="AN230" s="105"/>
      <c r="AO230" s="106"/>
      <c r="AP230" s="107"/>
      <c r="AQ230" s="105"/>
      <c r="AR230" s="106"/>
      <c r="AS230" s="107"/>
      <c r="AT230" s="105"/>
      <c r="AU230" s="106"/>
      <c r="AV230" s="107"/>
      <c r="AW230" s="105"/>
      <c r="AX230" s="106"/>
      <c r="AY230" s="107"/>
      <c r="AZ230" s="105"/>
      <c r="BA230" s="106"/>
      <c r="BB230" s="107"/>
      <c r="BC230" s="105"/>
      <c r="BD230" s="106"/>
      <c r="BE230" s="107"/>
      <c r="BF230" s="105"/>
      <c r="BG230" s="106"/>
      <c r="BH230" s="107"/>
      <c r="BI230" s="105"/>
      <c r="BJ230" s="106"/>
      <c r="BK230" s="107"/>
      <c r="BL230" s="105"/>
      <c r="BM230" s="106"/>
      <c r="BN230" s="107"/>
      <c r="BO230" s="105"/>
      <c r="BP230" s="106"/>
      <c r="BQ230" s="107"/>
    </row>
    <row r="231" spans="3:69" s="91" customFormat="1" ht="20.25" customHeight="1" thickTop="1">
      <c r="C231" s="221"/>
      <c r="D231" s="109"/>
      <c r="E231" s="110"/>
      <c r="F231" s="111"/>
      <c r="G231" s="109"/>
      <c r="H231" s="110"/>
      <c r="I231" s="111"/>
      <c r="J231" s="109"/>
      <c r="K231" s="110"/>
      <c r="L231" s="111"/>
      <c r="M231" s="109"/>
      <c r="N231" s="110"/>
      <c r="O231" s="111"/>
      <c r="P231" s="109"/>
      <c r="Q231" s="110"/>
      <c r="R231" s="204"/>
      <c r="S231" s="109"/>
      <c r="T231" s="110"/>
      <c r="U231" s="111"/>
      <c r="V231" s="109"/>
      <c r="W231" s="110"/>
      <c r="X231" s="111"/>
      <c r="Y231" s="109"/>
      <c r="Z231" s="110"/>
      <c r="AA231" s="111"/>
      <c r="AB231" s="109"/>
      <c r="AC231" s="110"/>
      <c r="AD231" s="111"/>
      <c r="AE231" s="109"/>
      <c r="AF231" s="110"/>
      <c r="AG231" s="204"/>
      <c r="AH231" s="109"/>
      <c r="AI231" s="110"/>
      <c r="AJ231" s="111"/>
      <c r="AK231" s="109"/>
      <c r="AL231" s="110"/>
      <c r="AM231" s="111"/>
      <c r="AN231" s="109"/>
      <c r="AO231" s="110"/>
      <c r="AP231" s="111"/>
      <c r="AQ231" s="109"/>
      <c r="AR231" s="110"/>
      <c r="AS231" s="111"/>
      <c r="AT231" s="109"/>
      <c r="AU231" s="110"/>
      <c r="AV231" s="111"/>
      <c r="AW231" s="109"/>
      <c r="AX231" s="110"/>
      <c r="AY231" s="111"/>
      <c r="AZ231" s="109"/>
      <c r="BA231" s="110"/>
      <c r="BB231" s="111"/>
      <c r="BC231" s="109"/>
      <c r="BD231" s="110"/>
      <c r="BE231" s="111"/>
      <c r="BF231" s="109"/>
      <c r="BG231" s="110"/>
      <c r="BH231" s="111"/>
      <c r="BI231" s="109"/>
      <c r="BJ231" s="110"/>
      <c r="BK231" s="111"/>
      <c r="BL231" s="109"/>
      <c r="BM231" s="110"/>
      <c r="BN231" s="111"/>
      <c r="BO231" s="109"/>
      <c r="BP231" s="110"/>
      <c r="BQ231" s="111"/>
    </row>
    <row r="232" spans="3:69" s="91" customFormat="1" ht="20.25" customHeight="1" thickBot="1">
      <c r="C232" s="220">
        <v>2</v>
      </c>
      <c r="D232" s="105">
        <v>4</v>
      </c>
      <c r="E232" s="113" t="s">
        <v>48</v>
      </c>
      <c r="F232" s="107">
        <v>1</v>
      </c>
      <c r="G232" s="105">
        <v>4</v>
      </c>
      <c r="H232" s="113" t="s">
        <v>48</v>
      </c>
      <c r="I232" s="107">
        <v>5</v>
      </c>
      <c r="J232" s="105">
        <v>3</v>
      </c>
      <c r="K232" s="113" t="s">
        <v>48</v>
      </c>
      <c r="L232" s="107">
        <v>5</v>
      </c>
      <c r="M232" s="105">
        <v>2</v>
      </c>
      <c r="N232" s="113" t="s">
        <v>48</v>
      </c>
      <c r="O232" s="107">
        <v>3</v>
      </c>
      <c r="P232" s="136">
        <v>3</v>
      </c>
      <c r="Q232" s="113" t="s">
        <v>48</v>
      </c>
      <c r="R232" s="203">
        <v>4</v>
      </c>
      <c r="S232" s="105">
        <v>1</v>
      </c>
      <c r="T232" s="113" t="s">
        <v>48</v>
      </c>
      <c r="U232" s="107">
        <v>4</v>
      </c>
      <c r="V232" s="105">
        <v>5</v>
      </c>
      <c r="W232" s="113" t="s">
        <v>48</v>
      </c>
      <c r="X232" s="107">
        <v>4</v>
      </c>
      <c r="Y232" s="105">
        <v>5</v>
      </c>
      <c r="Z232" s="113" t="s">
        <v>48</v>
      </c>
      <c r="AA232" s="107">
        <v>3</v>
      </c>
      <c r="AB232" s="105">
        <v>3</v>
      </c>
      <c r="AC232" s="113" t="s">
        <v>48</v>
      </c>
      <c r="AD232" s="107">
        <v>2</v>
      </c>
      <c r="AE232" s="105">
        <v>2</v>
      </c>
      <c r="AF232" s="113" t="s">
        <v>48</v>
      </c>
      <c r="AG232" s="203">
        <v>1</v>
      </c>
      <c r="AH232" s="105"/>
      <c r="AI232" s="106"/>
      <c r="AJ232" s="107"/>
      <c r="AK232" s="105"/>
      <c r="AL232" s="106"/>
      <c r="AM232" s="107"/>
      <c r="AN232" s="105"/>
      <c r="AO232" s="106"/>
      <c r="AP232" s="107"/>
      <c r="AQ232" s="105"/>
      <c r="AR232" s="106"/>
      <c r="AS232" s="107"/>
      <c r="AT232" s="105"/>
      <c r="AU232" s="106"/>
      <c r="AV232" s="107"/>
      <c r="AW232" s="105"/>
      <c r="AX232" s="106"/>
      <c r="AY232" s="107"/>
      <c r="AZ232" s="105"/>
      <c r="BA232" s="106"/>
      <c r="BB232" s="107"/>
      <c r="BC232" s="105"/>
      <c r="BD232" s="106"/>
      <c r="BE232" s="107"/>
      <c r="BF232" s="105"/>
      <c r="BG232" s="106"/>
      <c r="BH232" s="107"/>
      <c r="BI232" s="105"/>
      <c r="BJ232" s="106"/>
      <c r="BK232" s="107"/>
      <c r="BL232" s="105"/>
      <c r="BM232" s="106"/>
      <c r="BN232" s="107"/>
      <c r="BO232" s="105"/>
      <c r="BP232" s="106"/>
      <c r="BQ232" s="107"/>
    </row>
    <row r="233" spans="3:69" s="91" customFormat="1" ht="20.25" customHeight="1" thickTop="1">
      <c r="C233" s="221"/>
      <c r="D233" s="109"/>
      <c r="E233" s="110"/>
      <c r="F233" s="111"/>
      <c r="G233" s="109"/>
      <c r="H233" s="110"/>
      <c r="I233" s="111"/>
      <c r="J233" s="109"/>
      <c r="K233" s="110"/>
      <c r="L233" s="111"/>
      <c r="M233" s="109"/>
      <c r="N233" s="110"/>
      <c r="O233" s="111"/>
      <c r="P233" s="109"/>
      <c r="Q233" s="110"/>
      <c r="R233" s="204"/>
      <c r="S233" s="109"/>
      <c r="T233" s="110"/>
      <c r="U233" s="111"/>
      <c r="V233" s="109"/>
      <c r="W233" s="110"/>
      <c r="X233" s="111"/>
      <c r="Y233" s="109"/>
      <c r="Z233" s="110"/>
      <c r="AA233" s="111"/>
      <c r="AB233" s="109"/>
      <c r="AC233" s="110"/>
      <c r="AD233" s="111"/>
      <c r="AE233" s="109"/>
      <c r="AF233" s="110"/>
      <c r="AG233" s="204"/>
      <c r="AH233" s="109"/>
      <c r="AI233" s="110"/>
      <c r="AJ233" s="111"/>
      <c r="AK233" s="109"/>
      <c r="AL233" s="110"/>
      <c r="AM233" s="111"/>
      <c r="AN233" s="109"/>
      <c r="AO233" s="110"/>
      <c r="AP233" s="111"/>
      <c r="AQ233" s="109"/>
      <c r="AR233" s="110"/>
      <c r="AS233" s="111"/>
      <c r="AT233" s="109"/>
      <c r="AU233" s="110"/>
      <c r="AV233" s="111"/>
      <c r="AW233" s="109"/>
      <c r="AX233" s="110"/>
      <c r="AY233" s="111"/>
      <c r="AZ233" s="109"/>
      <c r="BA233" s="110"/>
      <c r="BB233" s="111"/>
      <c r="BC233" s="109"/>
      <c r="BD233" s="110"/>
      <c r="BE233" s="111"/>
      <c r="BF233" s="109"/>
      <c r="BG233" s="110"/>
      <c r="BH233" s="111"/>
      <c r="BI233" s="109"/>
      <c r="BJ233" s="110"/>
      <c r="BK233" s="111"/>
      <c r="BL233" s="109"/>
      <c r="BM233" s="110"/>
      <c r="BN233" s="111"/>
      <c r="BO233" s="109"/>
      <c r="BP233" s="110"/>
      <c r="BQ233" s="111"/>
    </row>
    <row r="234" spans="3:69" s="91" customFormat="1" ht="20.25" customHeight="1">
      <c r="C234" s="220">
        <v>3</v>
      </c>
      <c r="D234" s="112"/>
      <c r="E234" s="113"/>
      <c r="F234" s="114"/>
      <c r="G234" s="112"/>
      <c r="H234" s="113"/>
      <c r="I234" s="114"/>
      <c r="J234" s="112"/>
      <c r="K234" s="113"/>
      <c r="L234" s="114"/>
      <c r="M234" s="112"/>
      <c r="N234" s="113"/>
      <c r="O234" s="114"/>
      <c r="P234" s="112"/>
      <c r="Q234" s="106"/>
      <c r="R234" s="203"/>
      <c r="S234" s="113"/>
      <c r="T234" s="113"/>
      <c r="U234" s="114"/>
      <c r="V234" s="112"/>
      <c r="W234" s="113"/>
      <c r="X234" s="114"/>
      <c r="Y234" s="112"/>
      <c r="Z234" s="113"/>
      <c r="AA234" s="114"/>
      <c r="AB234" s="112"/>
      <c r="AC234" s="113"/>
      <c r="AD234" s="114"/>
      <c r="AE234" s="112"/>
      <c r="AF234" s="113"/>
      <c r="AG234" s="205"/>
      <c r="AH234" s="112"/>
      <c r="AI234" s="113"/>
      <c r="AJ234" s="114"/>
      <c r="AK234" s="112"/>
      <c r="AL234" s="113"/>
      <c r="AM234" s="114"/>
      <c r="AN234" s="112"/>
      <c r="AO234" s="113"/>
      <c r="AP234" s="114"/>
      <c r="AQ234" s="112"/>
      <c r="AR234" s="113"/>
      <c r="AS234" s="114"/>
      <c r="AT234" s="112"/>
      <c r="AU234" s="113"/>
      <c r="AV234" s="114"/>
      <c r="AW234" s="112"/>
      <c r="AX234" s="113"/>
      <c r="AY234" s="114"/>
      <c r="AZ234" s="112"/>
      <c r="BA234" s="113"/>
      <c r="BB234" s="114"/>
      <c r="BC234" s="112"/>
      <c r="BD234" s="113"/>
      <c r="BE234" s="114"/>
      <c r="BF234" s="112"/>
      <c r="BG234" s="113"/>
      <c r="BH234" s="114"/>
      <c r="BI234" s="112"/>
      <c r="BJ234" s="113"/>
      <c r="BK234" s="114"/>
      <c r="BL234" s="112"/>
      <c r="BM234" s="113"/>
      <c r="BN234" s="114"/>
      <c r="BO234" s="112"/>
      <c r="BP234" s="113"/>
      <c r="BQ234" s="114"/>
    </row>
    <row r="235" spans="3:69" s="91" customFormat="1" ht="20.25" customHeight="1">
      <c r="C235" s="222"/>
      <c r="D235" s="109"/>
      <c r="E235" s="110"/>
      <c r="F235" s="111"/>
      <c r="G235" s="109"/>
      <c r="H235" s="110"/>
      <c r="I235" s="111"/>
      <c r="J235" s="109"/>
      <c r="K235" s="110"/>
      <c r="L235" s="111"/>
      <c r="M235" s="109"/>
      <c r="N235" s="110"/>
      <c r="O235" s="111"/>
      <c r="P235" s="109"/>
      <c r="Q235" s="110"/>
      <c r="R235" s="204"/>
      <c r="S235" s="110"/>
      <c r="T235" s="110"/>
      <c r="U235" s="111"/>
      <c r="V235" s="109"/>
      <c r="W235" s="110"/>
      <c r="X235" s="111"/>
      <c r="Y235" s="109"/>
      <c r="Z235" s="110"/>
      <c r="AA235" s="111"/>
      <c r="AB235" s="109"/>
      <c r="AC235" s="110"/>
      <c r="AD235" s="111"/>
      <c r="AE235" s="109"/>
      <c r="AF235" s="110"/>
      <c r="AG235" s="204"/>
      <c r="AH235" s="109"/>
      <c r="AI235" s="110"/>
      <c r="AJ235" s="111"/>
      <c r="AK235" s="109"/>
      <c r="AL235" s="110"/>
      <c r="AM235" s="111"/>
      <c r="AN235" s="109"/>
      <c r="AO235" s="110"/>
      <c r="AP235" s="111"/>
      <c r="AQ235" s="109"/>
      <c r="AR235" s="110"/>
      <c r="AS235" s="111"/>
      <c r="AT235" s="109"/>
      <c r="AU235" s="110"/>
      <c r="AV235" s="111"/>
      <c r="AW235" s="109"/>
      <c r="AX235" s="110"/>
      <c r="AY235" s="111"/>
      <c r="AZ235" s="109"/>
      <c r="BA235" s="110"/>
      <c r="BB235" s="111"/>
      <c r="BC235" s="109"/>
      <c r="BD235" s="110"/>
      <c r="BE235" s="111"/>
      <c r="BF235" s="109"/>
      <c r="BG235" s="110"/>
      <c r="BH235" s="111"/>
      <c r="BI235" s="109"/>
      <c r="BJ235" s="110"/>
      <c r="BK235" s="111"/>
      <c r="BL235" s="109"/>
      <c r="BM235" s="110"/>
      <c r="BN235" s="111"/>
      <c r="BO235" s="109"/>
      <c r="BP235" s="110"/>
      <c r="BQ235" s="111"/>
    </row>
    <row r="236" spans="2:69" ht="22.5" customHeight="1">
      <c r="B236" s="7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</row>
    <row r="237" spans="2:69" ht="22.5" customHeight="1">
      <c r="B237" s="135" t="s">
        <v>82</v>
      </c>
      <c r="D237" s="91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</row>
    <row r="238" spans="3:69" ht="20.25" customHeight="1">
      <c r="C238" s="219"/>
      <c r="D238" s="118" t="s">
        <v>26</v>
      </c>
      <c r="E238" s="119">
        <v>1</v>
      </c>
      <c r="F238" s="120" t="s">
        <v>27</v>
      </c>
      <c r="G238" s="118" t="s">
        <v>26</v>
      </c>
      <c r="H238" s="119">
        <f>E238+1</f>
        <v>2</v>
      </c>
      <c r="I238" s="120" t="s">
        <v>27</v>
      </c>
      <c r="J238" s="118" t="s">
        <v>26</v>
      </c>
      <c r="K238" s="119">
        <f>H238+1</f>
        <v>3</v>
      </c>
      <c r="L238" s="202" t="s">
        <v>27</v>
      </c>
      <c r="M238" s="201" t="s">
        <v>26</v>
      </c>
      <c r="N238" s="119">
        <f>K238+1</f>
        <v>4</v>
      </c>
      <c r="O238" s="120" t="s">
        <v>27</v>
      </c>
      <c r="P238" s="118" t="s">
        <v>26</v>
      </c>
      <c r="Q238" s="119">
        <f>N238+1</f>
        <v>5</v>
      </c>
      <c r="R238" s="121" t="s">
        <v>27</v>
      </c>
      <c r="S238" s="118" t="s">
        <v>26</v>
      </c>
      <c r="T238" s="119">
        <f>Q238+1</f>
        <v>6</v>
      </c>
      <c r="U238" s="202" t="s">
        <v>27</v>
      </c>
      <c r="V238" s="118" t="s">
        <v>26</v>
      </c>
      <c r="W238" s="119">
        <f>T238+1</f>
        <v>7</v>
      </c>
      <c r="X238" s="120" t="s">
        <v>27</v>
      </c>
      <c r="Y238" s="118" t="s">
        <v>26</v>
      </c>
      <c r="Z238" s="119">
        <f>W238+1</f>
        <v>8</v>
      </c>
      <c r="AA238" s="120" t="s">
        <v>27</v>
      </c>
      <c r="AB238" s="118" t="s">
        <v>26</v>
      </c>
      <c r="AC238" s="119">
        <f>Z238+1</f>
        <v>9</v>
      </c>
      <c r="AD238" s="120" t="s">
        <v>27</v>
      </c>
      <c r="AE238" s="118" t="s">
        <v>26</v>
      </c>
      <c r="AF238" s="119">
        <f>AC238+1</f>
        <v>10</v>
      </c>
      <c r="AG238" s="120" t="s">
        <v>27</v>
      </c>
      <c r="AH238" s="118" t="s">
        <v>26</v>
      </c>
      <c r="AI238" s="119">
        <f>AF238+1</f>
        <v>11</v>
      </c>
      <c r="AJ238" s="120" t="s">
        <v>27</v>
      </c>
      <c r="AK238" s="118" t="s">
        <v>26</v>
      </c>
      <c r="AL238" s="119">
        <f>AI238+1</f>
        <v>12</v>
      </c>
      <c r="AM238" s="120" t="s">
        <v>27</v>
      </c>
      <c r="AN238" s="118" t="s">
        <v>26</v>
      </c>
      <c r="AO238" s="119">
        <f>AL238+1</f>
        <v>13</v>
      </c>
      <c r="AP238" s="120" t="s">
        <v>27</v>
      </c>
      <c r="AQ238" s="118" t="s">
        <v>26</v>
      </c>
      <c r="AR238" s="119">
        <f>AO238+1</f>
        <v>14</v>
      </c>
      <c r="AS238" s="120" t="s">
        <v>27</v>
      </c>
      <c r="AT238" s="118" t="s">
        <v>26</v>
      </c>
      <c r="AU238" s="119">
        <f>AR238+1</f>
        <v>15</v>
      </c>
      <c r="AV238" s="120" t="s">
        <v>27</v>
      </c>
      <c r="AW238" s="118" t="s">
        <v>26</v>
      </c>
      <c r="AX238" s="119">
        <f>AU238+1</f>
        <v>16</v>
      </c>
      <c r="AY238" s="120" t="s">
        <v>27</v>
      </c>
      <c r="AZ238" s="118" t="s">
        <v>26</v>
      </c>
      <c r="BA238" s="119">
        <f>AX238+1</f>
        <v>17</v>
      </c>
      <c r="BB238" s="120" t="s">
        <v>27</v>
      </c>
      <c r="BC238" s="118" t="s">
        <v>26</v>
      </c>
      <c r="BD238" s="119">
        <f>BA238+1</f>
        <v>18</v>
      </c>
      <c r="BE238" s="120" t="s">
        <v>27</v>
      </c>
      <c r="BF238" s="118" t="s">
        <v>26</v>
      </c>
      <c r="BG238" s="119">
        <f>BD238+1</f>
        <v>19</v>
      </c>
      <c r="BH238" s="120" t="s">
        <v>27</v>
      </c>
      <c r="BI238" s="118" t="s">
        <v>26</v>
      </c>
      <c r="BJ238" s="119">
        <f>BG238+1</f>
        <v>20</v>
      </c>
      <c r="BK238" s="120" t="s">
        <v>27</v>
      </c>
      <c r="BL238" s="118" t="s">
        <v>26</v>
      </c>
      <c r="BM238" s="119">
        <f>BJ238+1</f>
        <v>21</v>
      </c>
      <c r="BN238" s="120" t="s">
        <v>27</v>
      </c>
      <c r="BO238" s="118" t="s">
        <v>26</v>
      </c>
      <c r="BP238" s="119">
        <f>BM238+1</f>
        <v>22</v>
      </c>
      <c r="BQ238" s="120" t="s">
        <v>27</v>
      </c>
    </row>
    <row r="239" spans="3:69" s="91" customFormat="1" ht="20.25" customHeight="1">
      <c r="C239" s="220">
        <v>1</v>
      </c>
      <c r="D239" s="105">
        <v>2</v>
      </c>
      <c r="E239" s="113" t="s">
        <v>48</v>
      </c>
      <c r="F239" s="107">
        <v>3</v>
      </c>
      <c r="G239" s="105">
        <v>1</v>
      </c>
      <c r="H239" s="113" t="s">
        <v>48</v>
      </c>
      <c r="I239" s="107">
        <v>3</v>
      </c>
      <c r="J239" s="105">
        <v>1</v>
      </c>
      <c r="K239" s="113" t="s">
        <v>48</v>
      </c>
      <c r="L239" s="203">
        <v>2</v>
      </c>
      <c r="M239" s="105">
        <v>3</v>
      </c>
      <c r="N239" s="113" t="s">
        <v>48</v>
      </c>
      <c r="O239" s="107">
        <v>2</v>
      </c>
      <c r="P239" s="105">
        <v>3</v>
      </c>
      <c r="Q239" s="113" t="s">
        <v>48</v>
      </c>
      <c r="R239" s="107">
        <v>1</v>
      </c>
      <c r="S239" s="105">
        <v>4</v>
      </c>
      <c r="T239" s="113" t="s">
        <v>48</v>
      </c>
      <c r="U239" s="203">
        <v>3</v>
      </c>
      <c r="V239" s="105"/>
      <c r="W239" s="106"/>
      <c r="X239" s="107"/>
      <c r="Y239" s="105"/>
      <c r="Z239" s="106"/>
      <c r="AA239" s="107"/>
      <c r="AB239" s="105"/>
      <c r="AC239" s="106"/>
      <c r="AD239" s="107"/>
      <c r="AE239" s="105"/>
      <c r="AF239" s="106"/>
      <c r="AG239" s="107"/>
      <c r="AH239" s="105"/>
      <c r="AI239" s="106"/>
      <c r="AJ239" s="107"/>
      <c r="AK239" s="105"/>
      <c r="AL239" s="106"/>
      <c r="AM239" s="107"/>
      <c r="AN239" s="105"/>
      <c r="AO239" s="106"/>
      <c r="AP239" s="107"/>
      <c r="AQ239" s="105"/>
      <c r="AR239" s="106"/>
      <c r="AS239" s="107"/>
      <c r="AT239" s="105"/>
      <c r="AU239" s="106"/>
      <c r="AV239" s="107"/>
      <c r="AW239" s="105"/>
      <c r="AX239" s="106"/>
      <c r="AY239" s="107"/>
      <c r="AZ239" s="105"/>
      <c r="BA239" s="106"/>
      <c r="BB239" s="107"/>
      <c r="BC239" s="105"/>
      <c r="BD239" s="106"/>
      <c r="BE239" s="107"/>
      <c r="BF239" s="105"/>
      <c r="BG239" s="106"/>
      <c r="BH239" s="107"/>
      <c r="BI239" s="105"/>
      <c r="BJ239" s="106"/>
      <c r="BK239" s="107"/>
      <c r="BL239" s="105"/>
      <c r="BM239" s="106"/>
      <c r="BN239" s="107"/>
      <c r="BO239" s="105"/>
      <c r="BP239" s="106"/>
      <c r="BQ239" s="107"/>
    </row>
    <row r="240" spans="3:69" s="91" customFormat="1" ht="20.25" customHeight="1">
      <c r="C240" s="221"/>
      <c r="D240" s="109"/>
      <c r="E240" s="110"/>
      <c r="F240" s="111"/>
      <c r="G240" s="109"/>
      <c r="H240" s="110"/>
      <c r="I240" s="111"/>
      <c r="J240" s="109"/>
      <c r="K240" s="110"/>
      <c r="L240" s="204"/>
      <c r="M240" s="109"/>
      <c r="N240" s="110"/>
      <c r="O240" s="111"/>
      <c r="P240" s="109"/>
      <c r="Q240" s="110"/>
      <c r="R240" s="111"/>
      <c r="S240" s="109"/>
      <c r="T240" s="110"/>
      <c r="U240" s="204"/>
      <c r="V240" s="109"/>
      <c r="W240" s="110"/>
      <c r="X240" s="111"/>
      <c r="Y240" s="109"/>
      <c r="Z240" s="110"/>
      <c r="AA240" s="111"/>
      <c r="AB240" s="109"/>
      <c r="AC240" s="110"/>
      <c r="AD240" s="111"/>
      <c r="AE240" s="109"/>
      <c r="AF240" s="110"/>
      <c r="AG240" s="111"/>
      <c r="AH240" s="109"/>
      <c r="AI240" s="110"/>
      <c r="AJ240" s="111"/>
      <c r="AK240" s="109"/>
      <c r="AL240" s="110"/>
      <c r="AM240" s="111"/>
      <c r="AN240" s="109"/>
      <c r="AO240" s="110"/>
      <c r="AP240" s="111"/>
      <c r="AQ240" s="109"/>
      <c r="AR240" s="110"/>
      <c r="AS240" s="111"/>
      <c r="AT240" s="109"/>
      <c r="AU240" s="110"/>
      <c r="AV240" s="111"/>
      <c r="AW240" s="109"/>
      <c r="AX240" s="110"/>
      <c r="AY240" s="111"/>
      <c r="AZ240" s="109"/>
      <c r="BA240" s="110"/>
      <c r="BB240" s="111"/>
      <c r="BC240" s="109"/>
      <c r="BD240" s="110"/>
      <c r="BE240" s="111"/>
      <c r="BF240" s="109"/>
      <c r="BG240" s="110"/>
      <c r="BH240" s="111"/>
      <c r="BI240" s="109"/>
      <c r="BJ240" s="110"/>
      <c r="BK240" s="111"/>
      <c r="BL240" s="109"/>
      <c r="BM240" s="110"/>
      <c r="BN240" s="111"/>
      <c r="BO240" s="109"/>
      <c r="BP240" s="110"/>
      <c r="BQ240" s="111"/>
    </row>
    <row r="241" spans="3:69" s="91" customFormat="1" ht="20.25" customHeight="1">
      <c r="C241" s="220">
        <v>2</v>
      </c>
      <c r="D241" s="105">
        <v>4</v>
      </c>
      <c r="E241" s="113" t="s">
        <v>48</v>
      </c>
      <c r="F241" s="107">
        <v>1</v>
      </c>
      <c r="G241" s="105">
        <v>2</v>
      </c>
      <c r="H241" s="113" t="s">
        <v>48</v>
      </c>
      <c r="I241" s="107">
        <v>4</v>
      </c>
      <c r="J241" s="105">
        <v>3</v>
      </c>
      <c r="K241" s="113" t="s">
        <v>48</v>
      </c>
      <c r="L241" s="203">
        <v>4</v>
      </c>
      <c r="M241" s="105">
        <v>1</v>
      </c>
      <c r="N241" s="113" t="s">
        <v>48</v>
      </c>
      <c r="O241" s="107">
        <v>4</v>
      </c>
      <c r="P241" s="105">
        <v>4</v>
      </c>
      <c r="Q241" s="113" t="s">
        <v>48</v>
      </c>
      <c r="R241" s="107">
        <v>2</v>
      </c>
      <c r="S241" s="105">
        <v>2</v>
      </c>
      <c r="T241" s="113" t="s">
        <v>48</v>
      </c>
      <c r="U241" s="203">
        <v>1</v>
      </c>
      <c r="V241" s="105"/>
      <c r="W241" s="106"/>
      <c r="X241" s="107"/>
      <c r="Y241" s="105"/>
      <c r="Z241" s="106"/>
      <c r="AA241" s="107"/>
      <c r="AB241" s="105"/>
      <c r="AC241" s="106"/>
      <c r="AD241" s="107"/>
      <c r="AE241" s="105"/>
      <c r="AF241" s="106"/>
      <c r="AG241" s="107"/>
      <c r="AH241" s="105"/>
      <c r="AI241" s="106"/>
      <c r="AJ241" s="107"/>
      <c r="AK241" s="105"/>
      <c r="AL241" s="106"/>
      <c r="AM241" s="107"/>
      <c r="AN241" s="105"/>
      <c r="AO241" s="106"/>
      <c r="AP241" s="107"/>
      <c r="AQ241" s="105"/>
      <c r="AR241" s="106"/>
      <c r="AS241" s="107"/>
      <c r="AT241" s="105"/>
      <c r="AU241" s="106"/>
      <c r="AV241" s="107"/>
      <c r="AW241" s="105"/>
      <c r="AX241" s="106"/>
      <c r="AY241" s="107"/>
      <c r="AZ241" s="105"/>
      <c r="BA241" s="106"/>
      <c r="BB241" s="107"/>
      <c r="BC241" s="105"/>
      <c r="BD241" s="106"/>
      <c r="BE241" s="107"/>
      <c r="BF241" s="105"/>
      <c r="BG241" s="106"/>
      <c r="BH241" s="107"/>
      <c r="BI241" s="105"/>
      <c r="BJ241" s="106"/>
      <c r="BK241" s="107"/>
      <c r="BL241" s="105"/>
      <c r="BM241" s="106"/>
      <c r="BN241" s="107"/>
      <c r="BO241" s="105"/>
      <c r="BP241" s="106"/>
      <c r="BQ241" s="107"/>
    </row>
    <row r="242" spans="3:69" s="91" customFormat="1" ht="20.25" customHeight="1">
      <c r="C242" s="221"/>
      <c r="D242" s="109"/>
      <c r="E242" s="110"/>
      <c r="F242" s="111"/>
      <c r="G242" s="109"/>
      <c r="H242" s="110"/>
      <c r="I242" s="111"/>
      <c r="J242" s="109"/>
      <c r="K242" s="110"/>
      <c r="L242" s="204"/>
      <c r="M242" s="109"/>
      <c r="N242" s="110"/>
      <c r="O242" s="111"/>
      <c r="P242" s="109"/>
      <c r="Q242" s="110"/>
      <c r="R242" s="111"/>
      <c r="S242" s="109"/>
      <c r="T242" s="110"/>
      <c r="U242" s="204"/>
      <c r="V242" s="109"/>
      <c r="W242" s="110"/>
      <c r="X242" s="111"/>
      <c r="Y242" s="109"/>
      <c r="Z242" s="110"/>
      <c r="AA242" s="111"/>
      <c r="AB242" s="109"/>
      <c r="AC242" s="110"/>
      <c r="AD242" s="111"/>
      <c r="AE242" s="109"/>
      <c r="AF242" s="110"/>
      <c r="AG242" s="111"/>
      <c r="AH242" s="109"/>
      <c r="AI242" s="110"/>
      <c r="AJ242" s="111"/>
      <c r="AK242" s="109"/>
      <c r="AL242" s="110"/>
      <c r="AM242" s="111"/>
      <c r="AN242" s="109"/>
      <c r="AO242" s="110"/>
      <c r="AP242" s="111"/>
      <c r="AQ242" s="109"/>
      <c r="AR242" s="110"/>
      <c r="AS242" s="111"/>
      <c r="AT242" s="109"/>
      <c r="AU242" s="110"/>
      <c r="AV242" s="111"/>
      <c r="AW242" s="109"/>
      <c r="AX242" s="110"/>
      <c r="AY242" s="111"/>
      <c r="AZ242" s="109"/>
      <c r="BA242" s="110"/>
      <c r="BB242" s="111"/>
      <c r="BC242" s="109"/>
      <c r="BD242" s="110"/>
      <c r="BE242" s="111"/>
      <c r="BF242" s="109"/>
      <c r="BG242" s="110"/>
      <c r="BH242" s="111"/>
      <c r="BI242" s="109"/>
      <c r="BJ242" s="110"/>
      <c r="BK242" s="111"/>
      <c r="BL242" s="109"/>
      <c r="BM242" s="110"/>
      <c r="BN242" s="111"/>
      <c r="BO242" s="109"/>
      <c r="BP242" s="110"/>
      <c r="BQ242" s="111"/>
    </row>
    <row r="243" spans="3:69" s="91" customFormat="1" ht="20.25" customHeight="1">
      <c r="C243" s="220">
        <v>3</v>
      </c>
      <c r="D243" s="112"/>
      <c r="E243" s="113"/>
      <c r="F243" s="114"/>
      <c r="G243" s="112"/>
      <c r="H243" s="113"/>
      <c r="I243" s="114"/>
      <c r="J243" s="112"/>
      <c r="K243" s="113"/>
      <c r="L243" s="205"/>
      <c r="M243" s="113"/>
      <c r="N243" s="113"/>
      <c r="O243" s="114"/>
      <c r="P243" s="112"/>
      <c r="Q243" s="113"/>
      <c r="R243" s="114"/>
      <c r="S243" s="112"/>
      <c r="T243" s="113"/>
      <c r="U243" s="205"/>
      <c r="V243" s="112"/>
      <c r="W243" s="113"/>
      <c r="X243" s="114"/>
      <c r="Y243" s="112"/>
      <c r="Z243" s="113"/>
      <c r="AA243" s="114"/>
      <c r="AB243" s="112"/>
      <c r="AC243" s="113"/>
      <c r="AD243" s="114"/>
      <c r="AE243" s="112"/>
      <c r="AF243" s="113"/>
      <c r="AG243" s="114"/>
      <c r="AH243" s="112"/>
      <c r="AI243" s="113"/>
      <c r="AJ243" s="114"/>
      <c r="AK243" s="112"/>
      <c r="AL243" s="113"/>
      <c r="AM243" s="114"/>
      <c r="AN243" s="112"/>
      <c r="AO243" s="113"/>
      <c r="AP243" s="114"/>
      <c r="AQ243" s="112"/>
      <c r="AR243" s="113"/>
      <c r="AS243" s="114"/>
      <c r="AT243" s="112"/>
      <c r="AU243" s="113"/>
      <c r="AV243" s="114"/>
      <c r="AW243" s="112"/>
      <c r="AX243" s="113"/>
      <c r="AY243" s="114"/>
      <c r="AZ243" s="112"/>
      <c r="BA243" s="113"/>
      <c r="BB243" s="114"/>
      <c r="BC243" s="112"/>
      <c r="BD243" s="113"/>
      <c r="BE243" s="114"/>
      <c r="BF243" s="112"/>
      <c r="BG243" s="113"/>
      <c r="BH243" s="114"/>
      <c r="BI243" s="112"/>
      <c r="BJ243" s="113"/>
      <c r="BK243" s="114"/>
      <c r="BL243" s="112"/>
      <c r="BM243" s="113"/>
      <c r="BN243" s="114"/>
      <c r="BO243" s="112"/>
      <c r="BP243" s="113"/>
      <c r="BQ243" s="114"/>
    </row>
    <row r="244" spans="3:69" s="91" customFormat="1" ht="20.25" customHeight="1">
      <c r="C244" s="222"/>
      <c r="D244" s="109"/>
      <c r="E244" s="110"/>
      <c r="F244" s="111"/>
      <c r="G244" s="109"/>
      <c r="H244" s="110"/>
      <c r="I244" s="111"/>
      <c r="J244" s="109"/>
      <c r="K244" s="110"/>
      <c r="L244" s="204"/>
      <c r="M244" s="110"/>
      <c r="N244" s="110"/>
      <c r="O244" s="111"/>
      <c r="P244" s="109"/>
      <c r="Q244" s="110"/>
      <c r="R244" s="111"/>
      <c r="S244" s="109"/>
      <c r="T244" s="110"/>
      <c r="U244" s="204"/>
      <c r="V244" s="109"/>
      <c r="W244" s="110"/>
      <c r="X244" s="111"/>
      <c r="Y244" s="109"/>
      <c r="Z244" s="110"/>
      <c r="AA244" s="111"/>
      <c r="AB244" s="109"/>
      <c r="AC244" s="110"/>
      <c r="AD244" s="111"/>
      <c r="AE244" s="109"/>
      <c r="AF244" s="110"/>
      <c r="AG244" s="111"/>
      <c r="AH244" s="109"/>
      <c r="AI244" s="110"/>
      <c r="AJ244" s="111"/>
      <c r="AK244" s="109"/>
      <c r="AL244" s="110"/>
      <c r="AM244" s="111"/>
      <c r="AN244" s="109"/>
      <c r="AO244" s="110"/>
      <c r="AP244" s="111"/>
      <c r="AQ244" s="109"/>
      <c r="AR244" s="110"/>
      <c r="AS244" s="111"/>
      <c r="AT244" s="109"/>
      <c r="AU244" s="110"/>
      <c r="AV244" s="111"/>
      <c r="AW244" s="109"/>
      <c r="AX244" s="110"/>
      <c r="AY244" s="111"/>
      <c r="AZ244" s="109"/>
      <c r="BA244" s="110"/>
      <c r="BB244" s="111"/>
      <c r="BC244" s="109"/>
      <c r="BD244" s="110"/>
      <c r="BE244" s="111"/>
      <c r="BF244" s="109"/>
      <c r="BG244" s="110"/>
      <c r="BH244" s="111"/>
      <c r="BI244" s="109"/>
      <c r="BJ244" s="110"/>
      <c r="BK244" s="111"/>
      <c r="BL244" s="109"/>
      <c r="BM244" s="110"/>
      <c r="BN244" s="111"/>
      <c r="BO244" s="109"/>
      <c r="BP244" s="110"/>
      <c r="BQ244" s="111"/>
    </row>
    <row r="245" spans="2:69" ht="22.5" customHeight="1">
      <c r="B245" s="7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</row>
    <row r="246" spans="2:69" ht="22.5" customHeight="1">
      <c r="B246" s="135" t="s">
        <v>83</v>
      </c>
      <c r="D246" s="91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</row>
    <row r="247" spans="3:69" ht="20.25" customHeight="1">
      <c r="C247" s="219"/>
      <c r="D247" s="118" t="s">
        <v>26</v>
      </c>
      <c r="E247" s="119">
        <v>1</v>
      </c>
      <c r="F247" s="120" t="s">
        <v>27</v>
      </c>
      <c r="G247" s="118" t="s">
        <v>26</v>
      </c>
      <c r="H247" s="119">
        <f>E247+1</f>
        <v>2</v>
      </c>
      <c r="I247" s="120" t="s">
        <v>27</v>
      </c>
      <c r="J247" s="118" t="s">
        <v>26</v>
      </c>
      <c r="K247" s="119">
        <f>H247+1</f>
        <v>3</v>
      </c>
      <c r="L247" s="120" t="s">
        <v>27</v>
      </c>
      <c r="M247" s="118" t="s">
        <v>26</v>
      </c>
      <c r="N247" s="119">
        <f>K247+1</f>
        <v>4</v>
      </c>
      <c r="O247" s="120" t="s">
        <v>27</v>
      </c>
      <c r="P247" s="118" t="s">
        <v>26</v>
      </c>
      <c r="Q247" s="119">
        <f>N247+1</f>
        <v>5</v>
      </c>
      <c r="R247" s="202" t="s">
        <v>27</v>
      </c>
      <c r="S247" s="118" t="s">
        <v>26</v>
      </c>
      <c r="T247" s="119">
        <f>Q247+1</f>
        <v>6</v>
      </c>
      <c r="U247" s="120" t="s">
        <v>27</v>
      </c>
      <c r="V247" s="118" t="s">
        <v>26</v>
      </c>
      <c r="W247" s="119">
        <f>T247+1</f>
        <v>7</v>
      </c>
      <c r="X247" s="120" t="s">
        <v>27</v>
      </c>
      <c r="Y247" s="118" t="s">
        <v>26</v>
      </c>
      <c r="Z247" s="119">
        <f>W247+1</f>
        <v>8</v>
      </c>
      <c r="AA247" s="120" t="s">
        <v>27</v>
      </c>
      <c r="AB247" s="118" t="s">
        <v>26</v>
      </c>
      <c r="AC247" s="119">
        <f>Z247+1</f>
        <v>9</v>
      </c>
      <c r="AD247" s="120" t="s">
        <v>27</v>
      </c>
      <c r="AE247" s="118" t="s">
        <v>26</v>
      </c>
      <c r="AF247" s="119">
        <f>AC247+1</f>
        <v>10</v>
      </c>
      <c r="AG247" s="202" t="s">
        <v>27</v>
      </c>
      <c r="AH247" s="118" t="s">
        <v>26</v>
      </c>
      <c r="AI247" s="119">
        <f>AF247+1</f>
        <v>11</v>
      </c>
      <c r="AJ247" s="120" t="s">
        <v>27</v>
      </c>
      <c r="AK247" s="118" t="s">
        <v>26</v>
      </c>
      <c r="AL247" s="119">
        <f>AI247+1</f>
        <v>12</v>
      </c>
      <c r="AM247" s="120" t="s">
        <v>27</v>
      </c>
      <c r="AN247" s="118" t="s">
        <v>26</v>
      </c>
      <c r="AO247" s="119">
        <f>AL247+1</f>
        <v>13</v>
      </c>
      <c r="AP247" s="202" t="s">
        <v>27</v>
      </c>
      <c r="AQ247" s="118" t="s">
        <v>26</v>
      </c>
      <c r="AR247" s="119">
        <f>AO247+1</f>
        <v>14</v>
      </c>
      <c r="AS247" s="120" t="s">
        <v>27</v>
      </c>
      <c r="AT247" s="118" t="s">
        <v>26</v>
      </c>
      <c r="AU247" s="119">
        <f>AR247+1</f>
        <v>15</v>
      </c>
      <c r="AV247" s="120" t="s">
        <v>27</v>
      </c>
      <c r="AW247" s="118" t="s">
        <v>26</v>
      </c>
      <c r="AX247" s="119">
        <f>AU247+1</f>
        <v>16</v>
      </c>
      <c r="AY247" s="202" t="s">
        <v>27</v>
      </c>
      <c r="AZ247" s="118" t="s">
        <v>26</v>
      </c>
      <c r="BA247" s="119">
        <f>AX247+1</f>
        <v>17</v>
      </c>
      <c r="BB247" s="120" t="s">
        <v>27</v>
      </c>
      <c r="BC247" s="118" t="s">
        <v>26</v>
      </c>
      <c r="BD247" s="119">
        <f>BA247+1</f>
        <v>18</v>
      </c>
      <c r="BE247" s="120" t="s">
        <v>27</v>
      </c>
      <c r="BF247" s="118" t="s">
        <v>26</v>
      </c>
      <c r="BG247" s="119">
        <f>BD247+1</f>
        <v>19</v>
      </c>
      <c r="BH247" s="120" t="s">
        <v>27</v>
      </c>
      <c r="BI247" s="118" t="s">
        <v>26</v>
      </c>
      <c r="BJ247" s="119">
        <f>BG247+1</f>
        <v>20</v>
      </c>
      <c r="BK247" s="120" t="s">
        <v>27</v>
      </c>
      <c r="BL247" s="118" t="s">
        <v>26</v>
      </c>
      <c r="BM247" s="119">
        <f>BJ247+1</f>
        <v>21</v>
      </c>
      <c r="BN247" s="120" t="s">
        <v>27</v>
      </c>
      <c r="BO247" s="118" t="s">
        <v>26</v>
      </c>
      <c r="BP247" s="119">
        <f>BM247+1</f>
        <v>22</v>
      </c>
      <c r="BQ247" s="120" t="s">
        <v>27</v>
      </c>
    </row>
    <row r="248" spans="3:69" s="91" customFormat="1" ht="20.25" customHeight="1">
      <c r="C248" s="220">
        <v>1</v>
      </c>
      <c r="D248" s="105">
        <v>9</v>
      </c>
      <c r="E248" s="113" t="s">
        <v>48</v>
      </c>
      <c r="F248" s="107">
        <v>4</v>
      </c>
      <c r="G248" s="105">
        <v>9</v>
      </c>
      <c r="H248" s="113" t="s">
        <v>48</v>
      </c>
      <c r="I248" s="107">
        <v>5</v>
      </c>
      <c r="J248" s="105">
        <v>5</v>
      </c>
      <c r="K248" s="113" t="s">
        <v>48</v>
      </c>
      <c r="L248" s="107">
        <v>1</v>
      </c>
      <c r="M248" s="105">
        <v>5</v>
      </c>
      <c r="N248" s="113" t="s">
        <v>48</v>
      </c>
      <c r="O248" s="107">
        <v>4</v>
      </c>
      <c r="P248" s="105">
        <v>12</v>
      </c>
      <c r="Q248" s="113" t="s">
        <v>48</v>
      </c>
      <c r="R248" s="203">
        <v>9</v>
      </c>
      <c r="S248" s="105">
        <v>10</v>
      </c>
      <c r="T248" s="113" t="s">
        <v>48</v>
      </c>
      <c r="U248" s="107">
        <v>3</v>
      </c>
      <c r="V248" s="105">
        <v>10</v>
      </c>
      <c r="W248" s="113" t="s">
        <v>48</v>
      </c>
      <c r="X248" s="107">
        <v>6</v>
      </c>
      <c r="Y248" s="105">
        <v>6</v>
      </c>
      <c r="Z248" s="113" t="s">
        <v>48</v>
      </c>
      <c r="AA248" s="107">
        <v>2</v>
      </c>
      <c r="AB248" s="105">
        <v>7</v>
      </c>
      <c r="AC248" s="113" t="s">
        <v>48</v>
      </c>
      <c r="AD248" s="107">
        <v>11</v>
      </c>
      <c r="AE248" s="105">
        <v>11</v>
      </c>
      <c r="AF248" s="113" t="s">
        <v>48</v>
      </c>
      <c r="AG248" s="203">
        <v>10</v>
      </c>
      <c r="AH248" s="105" t="s">
        <v>42</v>
      </c>
      <c r="AI248" s="113" t="s">
        <v>48</v>
      </c>
      <c r="AJ248" s="107" t="s">
        <v>39</v>
      </c>
      <c r="AK248" s="105" t="s">
        <v>43</v>
      </c>
      <c r="AL248" s="113" t="s">
        <v>48</v>
      </c>
      <c r="AM248" s="107" t="s">
        <v>42</v>
      </c>
      <c r="AN248" s="105" t="s">
        <v>44</v>
      </c>
      <c r="AO248" s="113" t="s">
        <v>48</v>
      </c>
      <c r="AP248" s="203" t="s">
        <v>43</v>
      </c>
      <c r="AQ248" s="105" t="s">
        <v>36</v>
      </c>
      <c r="AR248" s="113" t="s">
        <v>48</v>
      </c>
      <c r="AS248" s="107" t="s">
        <v>33</v>
      </c>
      <c r="AT248" s="105" t="s">
        <v>37</v>
      </c>
      <c r="AU248" s="113" t="s">
        <v>48</v>
      </c>
      <c r="AV248" s="107" t="s">
        <v>36</v>
      </c>
      <c r="AW248" s="105" t="s">
        <v>38</v>
      </c>
      <c r="AX248" s="113" t="s">
        <v>48</v>
      </c>
      <c r="AY248" s="203" t="s">
        <v>37</v>
      </c>
      <c r="AZ248" s="105"/>
      <c r="BA248" s="106"/>
      <c r="BB248" s="107"/>
      <c r="BC248" s="105"/>
      <c r="BD248" s="106"/>
      <c r="BE248" s="107"/>
      <c r="BF248" s="105"/>
      <c r="BG248" s="106"/>
      <c r="BH248" s="107"/>
      <c r="BI248" s="105"/>
      <c r="BJ248" s="106"/>
      <c r="BK248" s="107"/>
      <c r="BL248" s="105"/>
      <c r="BM248" s="106"/>
      <c r="BN248" s="107"/>
      <c r="BO248" s="105"/>
      <c r="BP248" s="106"/>
      <c r="BQ248" s="107"/>
    </row>
    <row r="249" spans="3:69" s="91" customFormat="1" ht="20.25" customHeight="1">
      <c r="C249" s="221"/>
      <c r="D249" s="109"/>
      <c r="E249" s="110"/>
      <c r="F249" s="111"/>
      <c r="G249" s="109"/>
      <c r="H249" s="110"/>
      <c r="I249" s="111"/>
      <c r="J249" s="109"/>
      <c r="K249" s="110"/>
      <c r="L249" s="111"/>
      <c r="M249" s="109"/>
      <c r="N249" s="110"/>
      <c r="O249" s="111"/>
      <c r="P249" s="109"/>
      <c r="Q249" s="110"/>
      <c r="R249" s="204"/>
      <c r="S249" s="109"/>
      <c r="T249" s="110"/>
      <c r="U249" s="111"/>
      <c r="V249" s="109"/>
      <c r="W249" s="110"/>
      <c r="X249" s="111"/>
      <c r="Y249" s="109"/>
      <c r="Z249" s="110"/>
      <c r="AA249" s="111"/>
      <c r="AB249" s="109"/>
      <c r="AC249" s="110"/>
      <c r="AD249" s="111"/>
      <c r="AE249" s="109"/>
      <c r="AF249" s="110"/>
      <c r="AG249" s="204"/>
      <c r="AH249" s="109"/>
      <c r="AI249" s="110"/>
      <c r="AJ249" s="111"/>
      <c r="AK249" s="109"/>
      <c r="AL249" s="110"/>
      <c r="AM249" s="111"/>
      <c r="AN249" s="109"/>
      <c r="AO249" s="110"/>
      <c r="AP249" s="204"/>
      <c r="AQ249" s="109"/>
      <c r="AR249" s="110"/>
      <c r="AS249" s="111"/>
      <c r="AT249" s="109"/>
      <c r="AU249" s="110"/>
      <c r="AV249" s="111"/>
      <c r="AW249" s="109"/>
      <c r="AX249" s="110"/>
      <c r="AY249" s="204"/>
      <c r="AZ249" s="109"/>
      <c r="BA249" s="110"/>
      <c r="BB249" s="111"/>
      <c r="BC249" s="109"/>
      <c r="BD249" s="110"/>
      <c r="BE249" s="111"/>
      <c r="BF249" s="109"/>
      <c r="BG249" s="110"/>
      <c r="BH249" s="111"/>
      <c r="BI249" s="109"/>
      <c r="BJ249" s="110"/>
      <c r="BK249" s="111"/>
      <c r="BL249" s="109"/>
      <c r="BM249" s="110"/>
      <c r="BN249" s="111"/>
      <c r="BO249" s="109"/>
      <c r="BP249" s="110"/>
      <c r="BQ249" s="111"/>
    </row>
    <row r="250" spans="3:69" s="91" customFormat="1" ht="20.25" customHeight="1">
      <c r="C250" s="220">
        <v>2</v>
      </c>
      <c r="D250" s="105">
        <v>12</v>
      </c>
      <c r="E250" s="113" t="s">
        <v>48</v>
      </c>
      <c r="F250" s="107">
        <v>5</v>
      </c>
      <c r="G250" s="105">
        <v>1</v>
      </c>
      <c r="H250" s="113" t="s">
        <v>48</v>
      </c>
      <c r="I250" s="107">
        <v>12</v>
      </c>
      <c r="J250" s="105">
        <v>12</v>
      </c>
      <c r="K250" s="113" t="s">
        <v>48</v>
      </c>
      <c r="L250" s="107">
        <v>4</v>
      </c>
      <c r="M250" s="105">
        <v>1</v>
      </c>
      <c r="N250" s="113" t="s">
        <v>48</v>
      </c>
      <c r="O250" s="107">
        <v>9</v>
      </c>
      <c r="P250" s="105">
        <v>8</v>
      </c>
      <c r="Q250" s="113" t="s">
        <v>48</v>
      </c>
      <c r="R250" s="203">
        <v>5</v>
      </c>
      <c r="S250" s="105">
        <v>11</v>
      </c>
      <c r="T250" s="113" t="s">
        <v>48</v>
      </c>
      <c r="U250" s="107">
        <v>6</v>
      </c>
      <c r="V250" s="105">
        <v>2</v>
      </c>
      <c r="W250" s="113" t="s">
        <v>48</v>
      </c>
      <c r="X250" s="107">
        <v>11</v>
      </c>
      <c r="Y250" s="105">
        <v>11</v>
      </c>
      <c r="Z250" s="113" t="s">
        <v>48</v>
      </c>
      <c r="AA250" s="107">
        <v>3</v>
      </c>
      <c r="AB250" s="105">
        <v>2</v>
      </c>
      <c r="AC250" s="113" t="s">
        <v>48</v>
      </c>
      <c r="AD250" s="107">
        <v>10</v>
      </c>
      <c r="AE250" s="105">
        <v>7</v>
      </c>
      <c r="AF250" s="113" t="s">
        <v>48</v>
      </c>
      <c r="AG250" s="203">
        <v>6</v>
      </c>
      <c r="AH250" s="105" t="s">
        <v>43</v>
      </c>
      <c r="AI250" s="113" t="s">
        <v>48</v>
      </c>
      <c r="AJ250" s="107" t="s">
        <v>40</v>
      </c>
      <c r="AK250" s="105" t="s">
        <v>41</v>
      </c>
      <c r="AL250" s="113" t="s">
        <v>48</v>
      </c>
      <c r="AM250" s="107" t="s">
        <v>40</v>
      </c>
      <c r="AN250" s="105" t="s">
        <v>42</v>
      </c>
      <c r="AO250" s="113" t="s">
        <v>48</v>
      </c>
      <c r="AP250" s="203" t="s">
        <v>41</v>
      </c>
      <c r="AQ250" s="105" t="s">
        <v>84</v>
      </c>
      <c r="AR250" s="113" t="s">
        <v>48</v>
      </c>
      <c r="AS250" s="107" t="s">
        <v>85</v>
      </c>
      <c r="AT250" s="105" t="s">
        <v>34</v>
      </c>
      <c r="AU250" s="113" t="s">
        <v>48</v>
      </c>
      <c r="AV250" s="107" t="s">
        <v>35</v>
      </c>
      <c r="AW250" s="105" t="s">
        <v>36</v>
      </c>
      <c r="AX250" s="113" t="s">
        <v>48</v>
      </c>
      <c r="AY250" s="203" t="s">
        <v>34</v>
      </c>
      <c r="AZ250" s="105"/>
      <c r="BA250" s="106"/>
      <c r="BB250" s="107"/>
      <c r="BC250" s="105"/>
      <c r="BD250" s="106"/>
      <c r="BE250" s="107"/>
      <c r="BF250" s="105"/>
      <c r="BG250" s="106"/>
      <c r="BH250" s="107"/>
      <c r="BI250" s="105"/>
      <c r="BJ250" s="106"/>
      <c r="BK250" s="107"/>
      <c r="BL250" s="105"/>
      <c r="BM250" s="106"/>
      <c r="BN250" s="107"/>
      <c r="BO250" s="105"/>
      <c r="BP250" s="106"/>
      <c r="BQ250" s="107"/>
    </row>
    <row r="251" spans="3:69" s="91" customFormat="1" ht="20.25" customHeight="1">
      <c r="C251" s="221"/>
      <c r="D251" s="109"/>
      <c r="E251" s="110"/>
      <c r="F251" s="111"/>
      <c r="G251" s="109"/>
      <c r="H251" s="110"/>
      <c r="I251" s="111"/>
      <c r="J251" s="109"/>
      <c r="K251" s="110"/>
      <c r="L251" s="111"/>
      <c r="M251" s="109"/>
      <c r="N251" s="110"/>
      <c r="O251" s="111"/>
      <c r="P251" s="109"/>
      <c r="Q251" s="110"/>
      <c r="R251" s="204"/>
      <c r="S251" s="109"/>
      <c r="T251" s="110"/>
      <c r="U251" s="111"/>
      <c r="V251" s="109"/>
      <c r="W251" s="110"/>
      <c r="X251" s="111"/>
      <c r="Y251" s="109"/>
      <c r="Z251" s="110"/>
      <c r="AA251" s="111"/>
      <c r="AB251" s="109"/>
      <c r="AC251" s="110"/>
      <c r="AD251" s="111"/>
      <c r="AE251" s="109"/>
      <c r="AF251" s="110"/>
      <c r="AG251" s="204"/>
      <c r="AH251" s="109"/>
      <c r="AI251" s="110"/>
      <c r="AJ251" s="111"/>
      <c r="AK251" s="109"/>
      <c r="AL251" s="110"/>
      <c r="AM251" s="111"/>
      <c r="AN251" s="109"/>
      <c r="AO251" s="110"/>
      <c r="AP251" s="204"/>
      <c r="AQ251" s="109"/>
      <c r="AR251" s="110"/>
      <c r="AS251" s="111"/>
      <c r="AT251" s="109"/>
      <c r="AU251" s="110"/>
      <c r="AV251" s="111"/>
      <c r="AW251" s="109"/>
      <c r="AX251" s="110"/>
      <c r="AY251" s="204"/>
      <c r="AZ251" s="109"/>
      <c r="BA251" s="110"/>
      <c r="BB251" s="111"/>
      <c r="BC251" s="109"/>
      <c r="BD251" s="110"/>
      <c r="BE251" s="111"/>
      <c r="BF251" s="109"/>
      <c r="BG251" s="110"/>
      <c r="BH251" s="111"/>
      <c r="BI251" s="109"/>
      <c r="BJ251" s="110"/>
      <c r="BK251" s="111"/>
      <c r="BL251" s="109"/>
      <c r="BM251" s="110"/>
      <c r="BN251" s="111"/>
      <c r="BO251" s="109"/>
      <c r="BP251" s="110"/>
      <c r="BQ251" s="111"/>
    </row>
    <row r="252" spans="3:69" s="91" customFormat="1" ht="20.25" customHeight="1">
      <c r="C252" s="220">
        <v>3</v>
      </c>
      <c r="D252" s="112">
        <v>8</v>
      </c>
      <c r="E252" s="113" t="s">
        <v>48</v>
      </c>
      <c r="F252" s="114">
        <v>1</v>
      </c>
      <c r="G252" s="112">
        <v>4</v>
      </c>
      <c r="H252" s="113" t="s">
        <v>48</v>
      </c>
      <c r="I252" s="114">
        <v>8</v>
      </c>
      <c r="J252" s="112">
        <v>9</v>
      </c>
      <c r="K252" s="113" t="s">
        <v>48</v>
      </c>
      <c r="L252" s="114">
        <v>8</v>
      </c>
      <c r="M252" s="112">
        <v>8</v>
      </c>
      <c r="N252" s="113" t="s">
        <v>48</v>
      </c>
      <c r="O252" s="114">
        <v>12</v>
      </c>
      <c r="P252" s="112">
        <v>4</v>
      </c>
      <c r="Q252" s="113" t="s">
        <v>48</v>
      </c>
      <c r="R252" s="205">
        <v>1</v>
      </c>
      <c r="S252" s="112">
        <v>7</v>
      </c>
      <c r="T252" s="113" t="s">
        <v>48</v>
      </c>
      <c r="U252" s="114">
        <v>2</v>
      </c>
      <c r="V252" s="112">
        <v>3</v>
      </c>
      <c r="W252" s="113" t="s">
        <v>48</v>
      </c>
      <c r="X252" s="114">
        <v>7</v>
      </c>
      <c r="Y252" s="112">
        <v>10</v>
      </c>
      <c r="Z252" s="113" t="s">
        <v>48</v>
      </c>
      <c r="AA252" s="114">
        <v>7</v>
      </c>
      <c r="AB252" s="112">
        <v>6</v>
      </c>
      <c r="AC252" s="113" t="s">
        <v>48</v>
      </c>
      <c r="AD252" s="114">
        <v>3</v>
      </c>
      <c r="AE252" s="112">
        <v>3</v>
      </c>
      <c r="AF252" s="113" t="s">
        <v>48</v>
      </c>
      <c r="AG252" s="205">
        <v>2</v>
      </c>
      <c r="AH252" s="112" t="s">
        <v>44</v>
      </c>
      <c r="AI252" s="113" t="s">
        <v>48</v>
      </c>
      <c r="AJ252" s="114" t="s">
        <v>41</v>
      </c>
      <c r="AK252" s="112" t="s">
        <v>39</v>
      </c>
      <c r="AL252" s="113" t="s">
        <v>48</v>
      </c>
      <c r="AM252" s="114" t="s">
        <v>44</v>
      </c>
      <c r="AN252" s="112" t="s">
        <v>40</v>
      </c>
      <c r="AO252" s="113" t="s">
        <v>48</v>
      </c>
      <c r="AP252" s="205" t="s">
        <v>39</v>
      </c>
      <c r="AQ252" s="112" t="s">
        <v>86</v>
      </c>
      <c r="AR252" s="113" t="s">
        <v>48</v>
      </c>
      <c r="AS252" s="114" t="s">
        <v>87</v>
      </c>
      <c r="AT252" s="112" t="s">
        <v>33</v>
      </c>
      <c r="AU252" s="113" t="s">
        <v>48</v>
      </c>
      <c r="AV252" s="114" t="s">
        <v>38</v>
      </c>
      <c r="AW252" s="112" t="s">
        <v>35</v>
      </c>
      <c r="AX252" s="113" t="s">
        <v>48</v>
      </c>
      <c r="AY252" s="205" t="s">
        <v>33</v>
      </c>
      <c r="AZ252" s="112"/>
      <c r="BA252" s="113"/>
      <c r="BB252" s="114"/>
      <c r="BC252" s="112"/>
      <c r="BD252" s="113"/>
      <c r="BE252" s="114"/>
      <c r="BF252" s="112"/>
      <c r="BG252" s="113"/>
      <c r="BH252" s="114"/>
      <c r="BI252" s="112"/>
      <c r="BJ252" s="113"/>
      <c r="BK252" s="114"/>
      <c r="BL252" s="112"/>
      <c r="BM252" s="113"/>
      <c r="BN252" s="114"/>
      <c r="BO252" s="112"/>
      <c r="BP252" s="113"/>
      <c r="BQ252" s="114"/>
    </row>
    <row r="253" spans="3:69" s="91" customFormat="1" ht="20.25" customHeight="1">
      <c r="C253" s="222"/>
      <c r="D253" s="109"/>
      <c r="E253" s="110"/>
      <c r="F253" s="111"/>
      <c r="G253" s="109"/>
      <c r="H253" s="110"/>
      <c r="I253" s="111"/>
      <c r="J253" s="109"/>
      <c r="K253" s="110"/>
      <c r="L253" s="111"/>
      <c r="M253" s="109"/>
      <c r="N253" s="110"/>
      <c r="O253" s="111"/>
      <c r="P253" s="109"/>
      <c r="Q253" s="110"/>
      <c r="R253" s="204"/>
      <c r="S253" s="109"/>
      <c r="T253" s="110"/>
      <c r="U253" s="111"/>
      <c r="V253" s="109"/>
      <c r="W253" s="110"/>
      <c r="X253" s="111"/>
      <c r="Y253" s="109"/>
      <c r="Z253" s="110"/>
      <c r="AA253" s="111"/>
      <c r="AB253" s="109"/>
      <c r="AC253" s="110"/>
      <c r="AD253" s="111"/>
      <c r="AE253" s="109"/>
      <c r="AF253" s="110"/>
      <c r="AG253" s="204"/>
      <c r="AH253" s="109"/>
      <c r="AI253" s="110"/>
      <c r="AJ253" s="111"/>
      <c r="AK253" s="109"/>
      <c r="AL253" s="110"/>
      <c r="AM253" s="111"/>
      <c r="AN253" s="109"/>
      <c r="AO253" s="110"/>
      <c r="AP253" s="204"/>
      <c r="AQ253" s="109"/>
      <c r="AR253" s="110"/>
      <c r="AS253" s="111"/>
      <c r="AT253" s="109"/>
      <c r="AU253" s="110"/>
      <c r="AV253" s="111"/>
      <c r="AW253" s="109"/>
      <c r="AX253" s="110"/>
      <c r="AY253" s="204"/>
      <c r="AZ253" s="109"/>
      <c r="BA253" s="110"/>
      <c r="BB253" s="111"/>
      <c r="BC253" s="109"/>
      <c r="BD253" s="110"/>
      <c r="BE253" s="111"/>
      <c r="BF253" s="109"/>
      <c r="BG253" s="110"/>
      <c r="BH253" s="111"/>
      <c r="BI253" s="109"/>
      <c r="BJ253" s="110"/>
      <c r="BK253" s="111"/>
      <c r="BL253" s="109"/>
      <c r="BM253" s="110"/>
      <c r="BN253" s="111"/>
      <c r="BO253" s="109"/>
      <c r="BP253" s="110"/>
      <c r="BQ253" s="111"/>
    </row>
    <row r="254" spans="2:69" ht="22.5" customHeight="1">
      <c r="B254" s="7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  <c r="BG254" s="129"/>
      <c r="BH254" s="129"/>
      <c r="BI254" s="129"/>
      <c r="BJ254" s="129"/>
      <c r="BK254" s="129"/>
      <c r="BL254" s="129"/>
      <c r="BM254" s="129"/>
      <c r="BN254" s="129"/>
      <c r="BO254" s="129"/>
      <c r="BP254" s="129"/>
      <c r="BQ254" s="129"/>
    </row>
    <row r="255" spans="2:69" ht="22.5" customHeight="1">
      <c r="B255" s="135" t="s">
        <v>95</v>
      </c>
      <c r="D255" s="91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</row>
    <row r="256" spans="3:69" ht="20.25" customHeight="1">
      <c r="C256" s="219"/>
      <c r="D256" s="118" t="s">
        <v>26</v>
      </c>
      <c r="E256" s="119">
        <v>1</v>
      </c>
      <c r="F256" s="120" t="s">
        <v>27</v>
      </c>
      <c r="G256" s="118" t="s">
        <v>26</v>
      </c>
      <c r="H256" s="119">
        <f>E256+1</f>
        <v>2</v>
      </c>
      <c r="I256" s="120" t="s">
        <v>27</v>
      </c>
      <c r="J256" s="118" t="s">
        <v>26</v>
      </c>
      <c r="K256" s="119">
        <f>H256+1</f>
        <v>3</v>
      </c>
      <c r="L256" s="120" t="s">
        <v>27</v>
      </c>
      <c r="M256" s="118" t="s">
        <v>26</v>
      </c>
      <c r="N256" s="119">
        <f>K256+1</f>
        <v>4</v>
      </c>
      <c r="O256" s="120" t="s">
        <v>27</v>
      </c>
      <c r="P256" s="118" t="s">
        <v>26</v>
      </c>
      <c r="Q256" s="119">
        <f>N256+1</f>
        <v>5</v>
      </c>
      <c r="R256" s="121" t="s">
        <v>27</v>
      </c>
      <c r="S256" s="118" t="s">
        <v>26</v>
      </c>
      <c r="T256" s="119">
        <f>Q256+1</f>
        <v>6</v>
      </c>
      <c r="U256" s="120" t="s">
        <v>27</v>
      </c>
      <c r="V256" s="118" t="s">
        <v>26</v>
      </c>
      <c r="W256" s="119">
        <f>T256+1</f>
        <v>7</v>
      </c>
      <c r="X256" s="120" t="s">
        <v>27</v>
      </c>
      <c r="Y256" s="118" t="s">
        <v>26</v>
      </c>
      <c r="Z256" s="119">
        <f>W256+1</f>
        <v>8</v>
      </c>
      <c r="AA256" s="120" t="s">
        <v>27</v>
      </c>
      <c r="AB256" s="118" t="s">
        <v>26</v>
      </c>
      <c r="AC256" s="119">
        <f>Z256+1</f>
        <v>9</v>
      </c>
      <c r="AD256" s="120" t="s">
        <v>27</v>
      </c>
      <c r="AE256" s="118" t="s">
        <v>26</v>
      </c>
      <c r="AF256" s="119">
        <f>AC256+1</f>
        <v>10</v>
      </c>
      <c r="AG256" s="120" t="s">
        <v>27</v>
      </c>
      <c r="AH256" s="118" t="s">
        <v>26</v>
      </c>
      <c r="AI256" s="119">
        <f>AF256+1</f>
        <v>11</v>
      </c>
      <c r="AJ256" s="120" t="s">
        <v>27</v>
      </c>
      <c r="AK256" s="118" t="s">
        <v>26</v>
      </c>
      <c r="AL256" s="119">
        <f>AI256+1</f>
        <v>12</v>
      </c>
      <c r="AM256" s="120" t="s">
        <v>27</v>
      </c>
      <c r="AN256" s="118" t="s">
        <v>26</v>
      </c>
      <c r="AO256" s="119">
        <f>AL256+1</f>
        <v>13</v>
      </c>
      <c r="AP256" s="120" t="s">
        <v>27</v>
      </c>
      <c r="AQ256" s="118" t="s">
        <v>26</v>
      </c>
      <c r="AR256" s="119">
        <f>AO256+1</f>
        <v>14</v>
      </c>
      <c r="AS256" s="120" t="s">
        <v>27</v>
      </c>
      <c r="AT256" s="118" t="s">
        <v>26</v>
      </c>
      <c r="AU256" s="119">
        <f>AR256+1</f>
        <v>15</v>
      </c>
      <c r="AV256" s="120" t="s">
        <v>27</v>
      </c>
      <c r="AW256" s="118" t="s">
        <v>26</v>
      </c>
      <c r="AX256" s="119">
        <f>AU256+1</f>
        <v>16</v>
      </c>
      <c r="AY256" s="120" t="s">
        <v>27</v>
      </c>
      <c r="AZ256" s="118" t="s">
        <v>26</v>
      </c>
      <c r="BA256" s="119">
        <f>AX256+1</f>
        <v>17</v>
      </c>
      <c r="BB256" s="120" t="s">
        <v>27</v>
      </c>
      <c r="BC256" s="118" t="s">
        <v>26</v>
      </c>
      <c r="BD256" s="119">
        <f>BA256+1</f>
        <v>18</v>
      </c>
      <c r="BE256" s="120" t="s">
        <v>27</v>
      </c>
      <c r="BF256" s="118" t="s">
        <v>26</v>
      </c>
      <c r="BG256" s="119">
        <f>BD256+1</f>
        <v>19</v>
      </c>
      <c r="BH256" s="120" t="s">
        <v>27</v>
      </c>
      <c r="BI256" s="118" t="s">
        <v>26</v>
      </c>
      <c r="BJ256" s="119">
        <f>BG256+1</f>
        <v>20</v>
      </c>
      <c r="BK256" s="120" t="s">
        <v>27</v>
      </c>
      <c r="BL256" s="118" t="s">
        <v>26</v>
      </c>
      <c r="BM256" s="119">
        <f>BJ256+1</f>
        <v>21</v>
      </c>
      <c r="BN256" s="120" t="s">
        <v>27</v>
      </c>
      <c r="BO256" s="118" t="s">
        <v>26</v>
      </c>
      <c r="BP256" s="119">
        <f>BM256+1</f>
        <v>22</v>
      </c>
      <c r="BQ256" s="120" t="s">
        <v>27</v>
      </c>
    </row>
    <row r="257" spans="3:69" s="91" customFormat="1" ht="20.25" customHeight="1">
      <c r="C257" s="220">
        <v>1</v>
      </c>
      <c r="D257" s="105">
        <v>6</v>
      </c>
      <c r="E257" s="113" t="s">
        <v>48</v>
      </c>
      <c r="F257" s="107">
        <v>1</v>
      </c>
      <c r="G257" s="105">
        <v>2</v>
      </c>
      <c r="H257" s="113" t="s">
        <v>48</v>
      </c>
      <c r="I257" s="107">
        <v>6</v>
      </c>
      <c r="J257" s="105">
        <v>2</v>
      </c>
      <c r="K257" s="113" t="s">
        <v>48</v>
      </c>
      <c r="L257" s="107">
        <v>1</v>
      </c>
      <c r="M257" s="105">
        <v>4</v>
      </c>
      <c r="N257" s="113" t="s">
        <v>48</v>
      </c>
      <c r="O257" s="107">
        <v>3</v>
      </c>
      <c r="P257" s="105">
        <v>5</v>
      </c>
      <c r="Q257" s="113" t="s">
        <v>48</v>
      </c>
      <c r="R257" s="107">
        <v>4</v>
      </c>
      <c r="S257" s="105">
        <v>4</v>
      </c>
      <c r="T257" s="113" t="s">
        <v>48</v>
      </c>
      <c r="U257" s="107">
        <v>6</v>
      </c>
      <c r="V257" s="105">
        <v>3</v>
      </c>
      <c r="W257" s="113" t="s">
        <v>48</v>
      </c>
      <c r="X257" s="107">
        <v>2</v>
      </c>
      <c r="Y257" s="105">
        <v>2</v>
      </c>
      <c r="Z257" s="113" t="s">
        <v>48</v>
      </c>
      <c r="AA257" s="107">
        <v>4</v>
      </c>
      <c r="AB257" s="105"/>
      <c r="AC257" s="106"/>
      <c r="AD257" s="107"/>
      <c r="AE257" s="105"/>
      <c r="AF257" s="106"/>
      <c r="AG257" s="107"/>
      <c r="AH257" s="105"/>
      <c r="AI257" s="106"/>
      <c r="AJ257" s="107"/>
      <c r="AK257" s="105"/>
      <c r="AL257" s="106"/>
      <c r="AM257" s="107"/>
      <c r="AN257" s="105"/>
      <c r="AO257" s="106"/>
      <c r="AP257" s="107"/>
      <c r="AQ257" s="105"/>
      <c r="AR257" s="106"/>
      <c r="AS257" s="107"/>
      <c r="AT257" s="105"/>
      <c r="AU257" s="106"/>
      <c r="AV257" s="107"/>
      <c r="AW257" s="105"/>
      <c r="AX257" s="106"/>
      <c r="AY257" s="107"/>
      <c r="AZ257" s="105"/>
      <c r="BA257" s="106"/>
      <c r="BB257" s="107"/>
      <c r="BC257" s="105"/>
      <c r="BD257" s="106"/>
      <c r="BE257" s="107"/>
      <c r="BF257" s="105"/>
      <c r="BG257" s="106"/>
      <c r="BH257" s="107"/>
      <c r="BI257" s="105"/>
      <c r="BJ257" s="106"/>
      <c r="BK257" s="107"/>
      <c r="BL257" s="105"/>
      <c r="BM257" s="106"/>
      <c r="BN257" s="107"/>
      <c r="BO257" s="105"/>
      <c r="BP257" s="106"/>
      <c r="BQ257" s="107"/>
    </row>
    <row r="258" spans="3:69" s="91" customFormat="1" ht="20.25" customHeight="1">
      <c r="C258" s="221"/>
      <c r="D258" s="109"/>
      <c r="E258" s="110"/>
      <c r="F258" s="111"/>
      <c r="G258" s="109"/>
      <c r="H258" s="110"/>
      <c r="I258" s="111"/>
      <c r="J258" s="109"/>
      <c r="K258" s="110"/>
      <c r="L258" s="111"/>
      <c r="M258" s="109"/>
      <c r="N258" s="110"/>
      <c r="O258" s="111"/>
      <c r="P258" s="109"/>
      <c r="Q258" s="110"/>
      <c r="R258" s="111"/>
      <c r="S258" s="109"/>
      <c r="T258" s="110"/>
      <c r="U258" s="111"/>
      <c r="V258" s="109"/>
      <c r="W258" s="110"/>
      <c r="X258" s="111"/>
      <c r="Y258" s="109"/>
      <c r="Z258" s="110"/>
      <c r="AA258" s="111"/>
      <c r="AB258" s="109"/>
      <c r="AC258" s="110"/>
      <c r="AD258" s="111"/>
      <c r="AE258" s="109"/>
      <c r="AF258" s="110"/>
      <c r="AG258" s="111"/>
      <c r="AH258" s="109"/>
      <c r="AI258" s="110"/>
      <c r="AJ258" s="111"/>
      <c r="AK258" s="109"/>
      <c r="AL258" s="110"/>
      <c r="AM258" s="111"/>
      <c r="AN258" s="109"/>
      <c r="AO258" s="110"/>
      <c r="AP258" s="111"/>
      <c r="AQ258" s="109"/>
      <c r="AR258" s="110"/>
      <c r="AS258" s="111"/>
      <c r="AT258" s="109"/>
      <c r="AU258" s="110"/>
      <c r="AV258" s="111"/>
      <c r="AW258" s="109"/>
      <c r="AX258" s="110"/>
      <c r="AY258" s="111"/>
      <c r="AZ258" s="109"/>
      <c r="BA258" s="110"/>
      <c r="BB258" s="111"/>
      <c r="BC258" s="109"/>
      <c r="BD258" s="110"/>
      <c r="BE258" s="111"/>
      <c r="BF258" s="109"/>
      <c r="BG258" s="110"/>
      <c r="BH258" s="111"/>
      <c r="BI258" s="109"/>
      <c r="BJ258" s="110"/>
      <c r="BK258" s="111"/>
      <c r="BL258" s="109"/>
      <c r="BM258" s="110"/>
      <c r="BN258" s="111"/>
      <c r="BO258" s="109"/>
      <c r="BP258" s="110"/>
      <c r="BQ258" s="111"/>
    </row>
    <row r="259" spans="3:69" s="91" customFormat="1" ht="20.25" customHeight="1">
      <c r="C259" s="220">
        <v>2</v>
      </c>
      <c r="D259" s="105">
        <v>5</v>
      </c>
      <c r="E259" s="113" t="s">
        <v>48</v>
      </c>
      <c r="F259" s="107">
        <v>2</v>
      </c>
      <c r="G259" s="105">
        <v>1</v>
      </c>
      <c r="H259" s="113" t="s">
        <v>48</v>
      </c>
      <c r="I259" s="107">
        <v>5</v>
      </c>
      <c r="J259" s="105">
        <v>6</v>
      </c>
      <c r="K259" s="113" t="s">
        <v>48</v>
      </c>
      <c r="L259" s="107">
        <v>5</v>
      </c>
      <c r="M259" s="105"/>
      <c r="N259" s="113" t="s">
        <v>48</v>
      </c>
      <c r="O259" s="107"/>
      <c r="P259" s="105">
        <v>6</v>
      </c>
      <c r="Q259" s="113" t="s">
        <v>48</v>
      </c>
      <c r="R259" s="107">
        <v>3</v>
      </c>
      <c r="S259" s="105">
        <v>3</v>
      </c>
      <c r="T259" s="113" t="s">
        <v>48</v>
      </c>
      <c r="U259" s="107">
        <v>5</v>
      </c>
      <c r="V259" s="105">
        <v>4</v>
      </c>
      <c r="W259" s="113" t="s">
        <v>48</v>
      </c>
      <c r="X259" s="107">
        <v>1</v>
      </c>
      <c r="Y259" s="105">
        <v>1</v>
      </c>
      <c r="Z259" s="113" t="s">
        <v>48</v>
      </c>
      <c r="AA259" s="107">
        <v>3</v>
      </c>
      <c r="AB259" s="105"/>
      <c r="AC259" s="106"/>
      <c r="AD259" s="107"/>
      <c r="AE259" s="105"/>
      <c r="AF259" s="106"/>
      <c r="AG259" s="107"/>
      <c r="AH259" s="105"/>
      <c r="AI259" s="106"/>
      <c r="AJ259" s="107"/>
      <c r="AK259" s="105"/>
      <c r="AL259" s="106"/>
      <c r="AM259" s="107"/>
      <c r="AN259" s="105"/>
      <c r="AO259" s="106"/>
      <c r="AP259" s="107"/>
      <c r="AQ259" s="105"/>
      <c r="AR259" s="106"/>
      <c r="AS259" s="107"/>
      <c r="AT259" s="105"/>
      <c r="AU259" s="106"/>
      <c r="AV259" s="107"/>
      <c r="AW259" s="105"/>
      <c r="AX259" s="106"/>
      <c r="AY259" s="107"/>
      <c r="AZ259" s="105"/>
      <c r="BA259" s="106"/>
      <c r="BB259" s="107"/>
      <c r="BC259" s="105"/>
      <c r="BD259" s="106"/>
      <c r="BE259" s="107"/>
      <c r="BF259" s="105"/>
      <c r="BG259" s="106"/>
      <c r="BH259" s="107"/>
      <c r="BI259" s="105"/>
      <c r="BJ259" s="106"/>
      <c r="BK259" s="107"/>
      <c r="BL259" s="105"/>
      <c r="BM259" s="106"/>
      <c r="BN259" s="107"/>
      <c r="BO259" s="105"/>
      <c r="BP259" s="106"/>
      <c r="BQ259" s="107"/>
    </row>
    <row r="260" spans="3:69" s="91" customFormat="1" ht="20.25" customHeight="1">
      <c r="C260" s="221"/>
      <c r="D260" s="109"/>
      <c r="E260" s="110"/>
      <c r="F260" s="111"/>
      <c r="G260" s="109"/>
      <c r="H260" s="110"/>
      <c r="I260" s="111"/>
      <c r="J260" s="109"/>
      <c r="K260" s="110"/>
      <c r="L260" s="111"/>
      <c r="M260" s="109"/>
      <c r="N260" s="110"/>
      <c r="O260" s="111"/>
      <c r="P260" s="109"/>
      <c r="Q260" s="110"/>
      <c r="R260" s="111"/>
      <c r="S260" s="109"/>
      <c r="T260" s="110"/>
      <c r="U260" s="111"/>
      <c r="V260" s="109"/>
      <c r="W260" s="110"/>
      <c r="X260" s="111"/>
      <c r="Y260" s="109"/>
      <c r="Z260" s="110"/>
      <c r="AA260" s="111"/>
      <c r="AB260" s="109"/>
      <c r="AC260" s="110"/>
      <c r="AD260" s="111"/>
      <c r="AE260" s="109"/>
      <c r="AF260" s="110"/>
      <c r="AG260" s="111"/>
      <c r="AH260" s="109"/>
      <c r="AI260" s="110"/>
      <c r="AJ260" s="111"/>
      <c r="AK260" s="109"/>
      <c r="AL260" s="110"/>
      <c r="AM260" s="111"/>
      <c r="AN260" s="109"/>
      <c r="AO260" s="110"/>
      <c r="AP260" s="111"/>
      <c r="AQ260" s="109"/>
      <c r="AR260" s="110"/>
      <c r="AS260" s="111"/>
      <c r="AT260" s="109"/>
      <c r="AU260" s="110"/>
      <c r="AV260" s="111"/>
      <c r="AW260" s="109"/>
      <c r="AX260" s="110"/>
      <c r="AY260" s="111"/>
      <c r="AZ260" s="109"/>
      <c r="BA260" s="110"/>
      <c r="BB260" s="111"/>
      <c r="BC260" s="109"/>
      <c r="BD260" s="110"/>
      <c r="BE260" s="111"/>
      <c r="BF260" s="109"/>
      <c r="BG260" s="110"/>
      <c r="BH260" s="111"/>
      <c r="BI260" s="109"/>
      <c r="BJ260" s="110"/>
      <c r="BK260" s="111"/>
      <c r="BL260" s="109"/>
      <c r="BM260" s="110"/>
      <c r="BN260" s="111"/>
      <c r="BO260" s="109"/>
      <c r="BP260" s="110"/>
      <c r="BQ260" s="111"/>
    </row>
    <row r="261" spans="3:69" s="91" customFormat="1" ht="20.25" customHeight="1">
      <c r="C261" s="220">
        <v>3</v>
      </c>
      <c r="D261" s="112">
        <v>3</v>
      </c>
      <c r="E261" s="113"/>
      <c r="F261" s="114"/>
      <c r="G261" s="112">
        <v>3</v>
      </c>
      <c r="H261" s="113"/>
      <c r="I261" s="114"/>
      <c r="J261" s="112">
        <v>3</v>
      </c>
      <c r="K261" s="85" t="s">
        <v>96</v>
      </c>
      <c r="L261" s="114">
        <v>1</v>
      </c>
      <c r="M261" s="112">
        <v>1</v>
      </c>
      <c r="N261" s="113"/>
      <c r="O261" s="114"/>
      <c r="P261" s="112">
        <v>1</v>
      </c>
      <c r="Q261" s="113"/>
      <c r="R261" s="114"/>
      <c r="S261" s="112">
        <v>1</v>
      </c>
      <c r="T261" s="85" t="s">
        <v>96</v>
      </c>
      <c r="U261" s="114">
        <v>5</v>
      </c>
      <c r="V261" s="112">
        <v>5</v>
      </c>
      <c r="W261" s="113"/>
      <c r="X261" s="114"/>
      <c r="Y261" s="112">
        <v>5</v>
      </c>
      <c r="Z261" s="113"/>
      <c r="AA261" s="114"/>
      <c r="AB261" s="112"/>
      <c r="AC261" s="113"/>
      <c r="AD261" s="114"/>
      <c r="AE261" s="112"/>
      <c r="AF261" s="113"/>
      <c r="AG261" s="114"/>
      <c r="AH261" s="112"/>
      <c r="AI261" s="113"/>
      <c r="AJ261" s="114"/>
      <c r="AK261" s="112"/>
      <c r="AL261" s="113"/>
      <c r="AM261" s="114"/>
      <c r="AN261" s="112"/>
      <c r="AO261" s="113"/>
      <c r="AP261" s="114"/>
      <c r="AQ261" s="112"/>
      <c r="AR261" s="113"/>
      <c r="AS261" s="114"/>
      <c r="AT261" s="112"/>
      <c r="AU261" s="113"/>
      <c r="AV261" s="114"/>
      <c r="AW261" s="112"/>
      <c r="AX261" s="113"/>
      <c r="AY261" s="114"/>
      <c r="AZ261" s="112"/>
      <c r="BA261" s="113"/>
      <c r="BB261" s="114"/>
      <c r="BC261" s="112"/>
      <c r="BD261" s="113"/>
      <c r="BE261" s="114"/>
      <c r="BF261" s="112"/>
      <c r="BG261" s="113"/>
      <c r="BH261" s="114"/>
      <c r="BI261" s="112"/>
      <c r="BJ261" s="113"/>
      <c r="BK261" s="114"/>
      <c r="BL261" s="112"/>
      <c r="BM261" s="113"/>
      <c r="BN261" s="114"/>
      <c r="BO261" s="112"/>
      <c r="BP261" s="113"/>
      <c r="BQ261" s="114"/>
    </row>
    <row r="262" spans="3:69" s="91" customFormat="1" ht="20.25" customHeight="1">
      <c r="C262" s="222"/>
      <c r="D262" s="109">
        <v>4</v>
      </c>
      <c r="E262" s="110"/>
      <c r="F262" s="111"/>
      <c r="G262" s="109">
        <v>4</v>
      </c>
      <c r="H262" s="110"/>
      <c r="I262" s="111"/>
      <c r="J262" s="109">
        <v>4</v>
      </c>
      <c r="K262" s="313" t="s">
        <v>96</v>
      </c>
      <c r="L262" s="111">
        <v>2</v>
      </c>
      <c r="M262" s="109">
        <v>2</v>
      </c>
      <c r="N262" s="110"/>
      <c r="O262" s="111"/>
      <c r="P262" s="109">
        <v>2</v>
      </c>
      <c r="Q262" s="110"/>
      <c r="R262" s="111"/>
      <c r="S262" s="109">
        <v>2</v>
      </c>
      <c r="T262" s="313" t="s">
        <v>96</v>
      </c>
      <c r="U262" s="111">
        <v>6</v>
      </c>
      <c r="V262" s="109">
        <v>6</v>
      </c>
      <c r="W262" s="110"/>
      <c r="X262" s="111"/>
      <c r="Y262" s="109">
        <v>6</v>
      </c>
      <c r="Z262" s="110"/>
      <c r="AA262" s="111"/>
      <c r="AB262" s="109"/>
      <c r="AC262" s="110"/>
      <c r="AD262" s="111"/>
      <c r="AE262" s="109"/>
      <c r="AF262" s="110"/>
      <c r="AG262" s="111"/>
      <c r="AH262" s="109"/>
      <c r="AI262" s="110"/>
      <c r="AJ262" s="111"/>
      <c r="AK262" s="109"/>
      <c r="AL262" s="110"/>
      <c r="AM262" s="111"/>
      <c r="AN262" s="109"/>
      <c r="AO262" s="110"/>
      <c r="AP262" s="111"/>
      <c r="AQ262" s="109"/>
      <c r="AR262" s="110"/>
      <c r="AS262" s="111"/>
      <c r="AT262" s="109"/>
      <c r="AU262" s="110"/>
      <c r="AV262" s="111"/>
      <c r="AW262" s="109"/>
      <c r="AX262" s="110"/>
      <c r="AY262" s="111"/>
      <c r="AZ262" s="109"/>
      <c r="BA262" s="110"/>
      <c r="BB262" s="111"/>
      <c r="BC262" s="109"/>
      <c r="BD262" s="110"/>
      <c r="BE262" s="111"/>
      <c r="BF262" s="109"/>
      <c r="BG262" s="110"/>
      <c r="BH262" s="111"/>
      <c r="BI262" s="109"/>
      <c r="BJ262" s="110"/>
      <c r="BK262" s="111"/>
      <c r="BL262" s="109"/>
      <c r="BM262" s="110"/>
      <c r="BN262" s="111"/>
      <c r="BO262" s="109"/>
      <c r="BP262" s="110"/>
      <c r="BQ262" s="111"/>
    </row>
    <row r="263" spans="2:69" ht="22.5" customHeight="1">
      <c r="B263" s="7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</row>
    <row r="264" spans="2:69" ht="22.5" customHeight="1">
      <c r="B264" s="135" t="s">
        <v>97</v>
      </c>
      <c r="D264" s="91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</row>
    <row r="265" spans="3:69" ht="20.25" customHeight="1">
      <c r="C265" s="219"/>
      <c r="D265" s="118" t="s">
        <v>26</v>
      </c>
      <c r="E265" s="119">
        <v>1</v>
      </c>
      <c r="F265" s="120" t="s">
        <v>27</v>
      </c>
      <c r="G265" s="118" t="s">
        <v>26</v>
      </c>
      <c r="H265" s="119">
        <f>E265+1</f>
        <v>2</v>
      </c>
      <c r="I265" s="120" t="s">
        <v>27</v>
      </c>
      <c r="J265" s="118" t="s">
        <v>26</v>
      </c>
      <c r="K265" s="119">
        <f>H265+1</f>
        <v>3</v>
      </c>
      <c r="L265" s="120" t="s">
        <v>27</v>
      </c>
      <c r="M265" s="118" t="s">
        <v>26</v>
      </c>
      <c r="N265" s="119">
        <f>K265+1</f>
        <v>4</v>
      </c>
      <c r="O265" s="120" t="s">
        <v>27</v>
      </c>
      <c r="P265" s="118" t="s">
        <v>26</v>
      </c>
      <c r="Q265" s="119">
        <f>N265+1</f>
        <v>5</v>
      </c>
      <c r="R265" s="121" t="s">
        <v>27</v>
      </c>
      <c r="S265" s="118" t="s">
        <v>26</v>
      </c>
      <c r="T265" s="119">
        <f>Q265+1</f>
        <v>6</v>
      </c>
      <c r="U265" s="120" t="s">
        <v>27</v>
      </c>
      <c r="V265" s="118" t="s">
        <v>26</v>
      </c>
      <c r="W265" s="119">
        <f>T265+1</f>
        <v>7</v>
      </c>
      <c r="X265" s="120" t="s">
        <v>27</v>
      </c>
      <c r="Y265" s="118" t="s">
        <v>26</v>
      </c>
      <c r="Z265" s="119">
        <f>W265+1</f>
        <v>8</v>
      </c>
      <c r="AA265" s="120" t="s">
        <v>27</v>
      </c>
      <c r="AB265" s="118" t="s">
        <v>26</v>
      </c>
      <c r="AC265" s="119">
        <f>Z265+1</f>
        <v>9</v>
      </c>
      <c r="AD265" s="120" t="s">
        <v>27</v>
      </c>
      <c r="AE265" s="118" t="s">
        <v>26</v>
      </c>
      <c r="AF265" s="119">
        <f>AC265+1</f>
        <v>10</v>
      </c>
      <c r="AG265" s="120" t="s">
        <v>27</v>
      </c>
      <c r="AH265" s="118" t="s">
        <v>26</v>
      </c>
      <c r="AI265" s="119">
        <f>AF265+1</f>
        <v>11</v>
      </c>
      <c r="AJ265" s="120" t="s">
        <v>27</v>
      </c>
      <c r="AK265" s="118" t="s">
        <v>26</v>
      </c>
      <c r="AL265" s="119">
        <f>AI265+1</f>
        <v>12</v>
      </c>
      <c r="AM265" s="120" t="s">
        <v>27</v>
      </c>
      <c r="AN265" s="118" t="s">
        <v>26</v>
      </c>
      <c r="AO265" s="119">
        <f>AL265+1</f>
        <v>13</v>
      </c>
      <c r="AP265" s="120" t="s">
        <v>27</v>
      </c>
      <c r="AQ265" s="118" t="s">
        <v>26</v>
      </c>
      <c r="AR265" s="119">
        <f>AO265+1</f>
        <v>14</v>
      </c>
      <c r="AS265" s="120" t="s">
        <v>27</v>
      </c>
      <c r="AT265" s="118" t="s">
        <v>26</v>
      </c>
      <c r="AU265" s="119">
        <f>AR265+1</f>
        <v>15</v>
      </c>
      <c r="AV265" s="120" t="s">
        <v>27</v>
      </c>
      <c r="AW265" s="118" t="s">
        <v>26</v>
      </c>
      <c r="AX265" s="119">
        <f>AU265+1</f>
        <v>16</v>
      </c>
      <c r="AY265" s="120" t="s">
        <v>27</v>
      </c>
      <c r="AZ265" s="118" t="s">
        <v>26</v>
      </c>
      <c r="BA265" s="119">
        <f>AX265+1</f>
        <v>17</v>
      </c>
      <c r="BB265" s="120" t="s">
        <v>27</v>
      </c>
      <c r="BC265" s="118" t="s">
        <v>26</v>
      </c>
      <c r="BD265" s="119">
        <f>BA265+1</f>
        <v>18</v>
      </c>
      <c r="BE265" s="120" t="s">
        <v>27</v>
      </c>
      <c r="BF265" s="118" t="s">
        <v>26</v>
      </c>
      <c r="BG265" s="119">
        <f>BD265+1</f>
        <v>19</v>
      </c>
      <c r="BH265" s="120" t="s">
        <v>27</v>
      </c>
      <c r="BI265" s="118" t="s">
        <v>26</v>
      </c>
      <c r="BJ265" s="119">
        <f>BG265+1</f>
        <v>20</v>
      </c>
      <c r="BK265" s="120" t="s">
        <v>27</v>
      </c>
      <c r="BL265" s="118" t="s">
        <v>26</v>
      </c>
      <c r="BM265" s="119">
        <f>BJ265+1</f>
        <v>21</v>
      </c>
      <c r="BN265" s="120" t="s">
        <v>27</v>
      </c>
      <c r="BO265" s="118" t="s">
        <v>26</v>
      </c>
      <c r="BP265" s="119">
        <f>BM265+1</f>
        <v>22</v>
      </c>
      <c r="BQ265" s="120" t="s">
        <v>27</v>
      </c>
    </row>
    <row r="266" spans="3:69" s="91" customFormat="1" ht="20.25" customHeight="1">
      <c r="C266" s="220">
        <v>1</v>
      </c>
      <c r="D266" s="105" t="s">
        <v>102</v>
      </c>
      <c r="E266" s="113" t="s">
        <v>48</v>
      </c>
      <c r="F266" s="107" t="s">
        <v>101</v>
      </c>
      <c r="G266" s="105" t="s">
        <v>101</v>
      </c>
      <c r="H266" s="113" t="s">
        <v>48</v>
      </c>
      <c r="I266" s="107" t="s">
        <v>112</v>
      </c>
      <c r="J266" s="105" t="s">
        <v>107</v>
      </c>
      <c r="K266" s="113" t="s">
        <v>48</v>
      </c>
      <c r="L266" s="107" t="s">
        <v>113</v>
      </c>
      <c r="M266" s="105" t="s">
        <v>113</v>
      </c>
      <c r="N266" s="113" t="s">
        <v>48</v>
      </c>
      <c r="O266" s="107" t="s">
        <v>107</v>
      </c>
      <c r="P266" s="105" t="s">
        <v>109</v>
      </c>
      <c r="Q266" s="113" t="s">
        <v>48</v>
      </c>
      <c r="R266" s="107" t="s">
        <v>116</v>
      </c>
      <c r="S266" s="105" t="s">
        <v>116</v>
      </c>
      <c r="T266" s="113" t="s">
        <v>48</v>
      </c>
      <c r="U266" s="107" t="s">
        <v>109</v>
      </c>
      <c r="V266" s="105" t="s">
        <v>109</v>
      </c>
      <c r="W266" s="113" t="s">
        <v>48</v>
      </c>
      <c r="X266" s="107" t="s">
        <v>116</v>
      </c>
      <c r="Y266" s="105"/>
      <c r="Z266" s="106"/>
      <c r="AA266" s="107"/>
      <c r="AB266" s="105"/>
      <c r="AC266" s="106"/>
      <c r="AD266" s="107"/>
      <c r="AE266" s="105"/>
      <c r="AF266" s="106"/>
      <c r="AG266" s="107"/>
      <c r="AH266" s="105"/>
      <c r="AI266" s="106"/>
      <c r="AJ266" s="107"/>
      <c r="AK266" s="105"/>
      <c r="AL266" s="106"/>
      <c r="AM266" s="107"/>
      <c r="AN266" s="105"/>
      <c r="AO266" s="106"/>
      <c r="AP266" s="107"/>
      <c r="AQ266" s="105"/>
      <c r="AR266" s="106"/>
      <c r="AS266" s="107"/>
      <c r="AT266" s="105"/>
      <c r="AU266" s="106"/>
      <c r="AV266" s="107"/>
      <c r="AW266" s="105"/>
      <c r="AX266" s="106"/>
      <c r="AY266" s="107"/>
      <c r="AZ266" s="105"/>
      <c r="BA266" s="106"/>
      <c r="BB266" s="107"/>
      <c r="BC266" s="105"/>
      <c r="BD266" s="106"/>
      <c r="BE266" s="107"/>
      <c r="BF266" s="105"/>
      <c r="BG266" s="106"/>
      <c r="BH266" s="107"/>
      <c r="BI266" s="105"/>
      <c r="BJ266" s="106"/>
      <c r="BK266" s="107"/>
      <c r="BL266" s="105"/>
      <c r="BM266" s="106"/>
      <c r="BN266" s="107"/>
      <c r="BO266" s="105"/>
      <c r="BP266" s="106"/>
      <c r="BQ266" s="107"/>
    </row>
    <row r="267" spans="3:69" s="91" customFormat="1" ht="20.25" customHeight="1">
      <c r="C267" s="221"/>
      <c r="D267" s="109"/>
      <c r="E267" s="110"/>
      <c r="F267" s="111"/>
      <c r="G267" s="109"/>
      <c r="H267" s="110"/>
      <c r="I267" s="111"/>
      <c r="J267" s="109"/>
      <c r="K267" s="110"/>
      <c r="L267" s="111"/>
      <c r="M267" s="109"/>
      <c r="N267" s="110"/>
      <c r="O267" s="111"/>
      <c r="P267" s="109"/>
      <c r="Q267" s="110"/>
      <c r="R267" s="111"/>
      <c r="S267" s="109"/>
      <c r="T267" s="110"/>
      <c r="U267" s="111"/>
      <c r="V267" s="109"/>
      <c r="W267" s="110"/>
      <c r="X267" s="111"/>
      <c r="Y267" s="109"/>
      <c r="Z267" s="110"/>
      <c r="AA267" s="111"/>
      <c r="AB267" s="109"/>
      <c r="AC267" s="110"/>
      <c r="AD267" s="111"/>
      <c r="AE267" s="109"/>
      <c r="AF267" s="110"/>
      <c r="AG267" s="111"/>
      <c r="AH267" s="109"/>
      <c r="AI267" s="110"/>
      <c r="AJ267" s="111"/>
      <c r="AK267" s="109"/>
      <c r="AL267" s="110"/>
      <c r="AM267" s="111"/>
      <c r="AN267" s="109"/>
      <c r="AO267" s="110"/>
      <c r="AP267" s="111"/>
      <c r="AQ267" s="109"/>
      <c r="AR267" s="110"/>
      <c r="AS267" s="111"/>
      <c r="AT267" s="109"/>
      <c r="AU267" s="110"/>
      <c r="AV267" s="111"/>
      <c r="AW267" s="109"/>
      <c r="AX267" s="110"/>
      <c r="AY267" s="111"/>
      <c r="AZ267" s="109"/>
      <c r="BA267" s="110"/>
      <c r="BB267" s="111"/>
      <c r="BC267" s="109"/>
      <c r="BD267" s="110"/>
      <c r="BE267" s="111"/>
      <c r="BF267" s="109"/>
      <c r="BG267" s="110"/>
      <c r="BH267" s="111"/>
      <c r="BI267" s="109"/>
      <c r="BJ267" s="110"/>
      <c r="BK267" s="111"/>
      <c r="BL267" s="109"/>
      <c r="BM267" s="110"/>
      <c r="BN267" s="111"/>
      <c r="BO267" s="109"/>
      <c r="BP267" s="110"/>
      <c r="BQ267" s="111"/>
    </row>
    <row r="268" spans="3:69" s="91" customFormat="1" ht="20.25" customHeight="1">
      <c r="C268" s="220">
        <v>2</v>
      </c>
      <c r="D268" s="105" t="s">
        <v>104</v>
      </c>
      <c r="E268" s="113" t="s">
        <v>48</v>
      </c>
      <c r="F268" s="107" t="s">
        <v>100</v>
      </c>
      <c r="G268" s="105" t="s">
        <v>100</v>
      </c>
      <c r="H268" s="113" t="s">
        <v>48</v>
      </c>
      <c r="I268" s="107" t="s">
        <v>104</v>
      </c>
      <c r="J268" s="105" t="s">
        <v>114</v>
      </c>
      <c r="K268" s="113" t="s">
        <v>48</v>
      </c>
      <c r="L268" s="107" t="s">
        <v>99</v>
      </c>
      <c r="M268" s="105" t="s">
        <v>115</v>
      </c>
      <c r="N268" s="113" t="s">
        <v>48</v>
      </c>
      <c r="O268" s="107" t="s">
        <v>108</v>
      </c>
      <c r="P268" s="105" t="s">
        <v>111</v>
      </c>
      <c r="Q268" s="113" t="s">
        <v>48</v>
      </c>
      <c r="R268" s="107" t="s">
        <v>110</v>
      </c>
      <c r="S268" s="105" t="s">
        <v>110</v>
      </c>
      <c r="T268" s="113" t="s">
        <v>48</v>
      </c>
      <c r="U268" s="107" t="s">
        <v>111</v>
      </c>
      <c r="V268" s="105"/>
      <c r="W268" s="113"/>
      <c r="X268" s="107"/>
      <c r="Y268" s="105"/>
      <c r="Z268" s="106"/>
      <c r="AA268" s="107"/>
      <c r="AB268" s="105"/>
      <c r="AC268" s="106"/>
      <c r="AD268" s="107"/>
      <c r="AE268" s="105"/>
      <c r="AF268" s="106"/>
      <c r="AG268" s="107"/>
      <c r="AH268" s="105"/>
      <c r="AI268" s="106"/>
      <c r="AJ268" s="107"/>
      <c r="AK268" s="105"/>
      <c r="AL268" s="106"/>
      <c r="AM268" s="107"/>
      <c r="AN268" s="105"/>
      <c r="AO268" s="106"/>
      <c r="AP268" s="107"/>
      <c r="AQ268" s="105"/>
      <c r="AR268" s="106"/>
      <c r="AS268" s="107"/>
      <c r="AT268" s="105"/>
      <c r="AU268" s="106"/>
      <c r="AV268" s="107"/>
      <c r="AW268" s="105"/>
      <c r="AX268" s="106"/>
      <c r="AY268" s="107"/>
      <c r="AZ268" s="105"/>
      <c r="BA268" s="106"/>
      <c r="BB268" s="107"/>
      <c r="BC268" s="105"/>
      <c r="BD268" s="106"/>
      <c r="BE268" s="107"/>
      <c r="BF268" s="105"/>
      <c r="BG268" s="106"/>
      <c r="BH268" s="107"/>
      <c r="BI268" s="105"/>
      <c r="BJ268" s="106"/>
      <c r="BK268" s="107"/>
      <c r="BL268" s="105"/>
      <c r="BM268" s="106"/>
      <c r="BN268" s="107"/>
      <c r="BO268" s="105"/>
      <c r="BP268" s="106"/>
      <c r="BQ268" s="107"/>
    </row>
    <row r="269" spans="3:69" s="91" customFormat="1" ht="20.25" customHeight="1">
      <c r="C269" s="221"/>
      <c r="D269" s="109"/>
      <c r="E269" s="110"/>
      <c r="F269" s="111"/>
      <c r="G269" s="109"/>
      <c r="H269" s="110"/>
      <c r="I269" s="111"/>
      <c r="J269" s="109"/>
      <c r="K269" s="110"/>
      <c r="L269" s="111"/>
      <c r="M269" s="109"/>
      <c r="N269" s="110"/>
      <c r="O269" s="111"/>
      <c r="P269" s="109"/>
      <c r="Q269" s="110"/>
      <c r="R269" s="111"/>
      <c r="S269" s="109"/>
      <c r="T269" s="110"/>
      <c r="U269" s="111"/>
      <c r="V269" s="109"/>
      <c r="W269" s="110"/>
      <c r="X269" s="111"/>
      <c r="Y269" s="109"/>
      <c r="Z269" s="110"/>
      <c r="AA269" s="111"/>
      <c r="AB269" s="109"/>
      <c r="AC269" s="110"/>
      <c r="AD269" s="111"/>
      <c r="AE269" s="109"/>
      <c r="AF269" s="110"/>
      <c r="AG269" s="111"/>
      <c r="AH269" s="109"/>
      <c r="AI269" s="110"/>
      <c r="AJ269" s="111"/>
      <c r="AK269" s="109"/>
      <c r="AL269" s="110"/>
      <c r="AM269" s="111"/>
      <c r="AN269" s="109"/>
      <c r="AO269" s="110"/>
      <c r="AP269" s="111"/>
      <c r="AQ269" s="109"/>
      <c r="AR269" s="110"/>
      <c r="AS269" s="111"/>
      <c r="AT269" s="109"/>
      <c r="AU269" s="110"/>
      <c r="AV269" s="111"/>
      <c r="AW269" s="109"/>
      <c r="AX269" s="110"/>
      <c r="AY269" s="111"/>
      <c r="AZ269" s="109"/>
      <c r="BA269" s="110"/>
      <c r="BB269" s="111"/>
      <c r="BC269" s="109"/>
      <c r="BD269" s="110"/>
      <c r="BE269" s="111"/>
      <c r="BF269" s="109"/>
      <c r="BG269" s="110"/>
      <c r="BH269" s="111"/>
      <c r="BI269" s="109"/>
      <c r="BJ269" s="110"/>
      <c r="BK269" s="111"/>
      <c r="BL269" s="109"/>
      <c r="BM269" s="110"/>
      <c r="BN269" s="111"/>
      <c r="BO269" s="109"/>
      <c r="BP269" s="110"/>
      <c r="BQ269" s="111"/>
    </row>
    <row r="270" spans="3:69" s="91" customFormat="1" ht="20.25" customHeight="1">
      <c r="C270" s="220">
        <v>3</v>
      </c>
      <c r="D270" s="112" t="s">
        <v>103</v>
      </c>
      <c r="E270" s="113"/>
      <c r="F270" s="114"/>
      <c r="G270" s="112" t="s">
        <v>113</v>
      </c>
      <c r="H270" s="85" t="s">
        <v>96</v>
      </c>
      <c r="I270" s="114" t="s">
        <v>117</v>
      </c>
      <c r="J270" s="112" t="s">
        <v>119</v>
      </c>
      <c r="K270" s="113"/>
      <c r="L270" s="114"/>
      <c r="M270" s="112" t="s">
        <v>119</v>
      </c>
      <c r="N270" s="113"/>
      <c r="O270" s="114"/>
      <c r="P270" s="112" t="s">
        <v>119</v>
      </c>
      <c r="Q270" s="113"/>
      <c r="R270" s="114"/>
      <c r="S270" s="112" t="s">
        <v>119</v>
      </c>
      <c r="T270" s="113"/>
      <c r="U270" s="114"/>
      <c r="V270" s="112" t="s">
        <v>119</v>
      </c>
      <c r="W270" s="113"/>
      <c r="X270" s="114"/>
      <c r="Y270" s="112"/>
      <c r="Z270" s="113"/>
      <c r="AA270" s="114"/>
      <c r="AB270" s="112"/>
      <c r="AC270" s="113"/>
      <c r="AD270" s="114"/>
      <c r="AE270" s="112"/>
      <c r="AF270" s="113"/>
      <c r="AG270" s="114"/>
      <c r="AH270" s="112"/>
      <c r="AI270" s="113"/>
      <c r="AJ270" s="114"/>
      <c r="AK270" s="112"/>
      <c r="AL270" s="113"/>
      <c r="AM270" s="114"/>
      <c r="AN270" s="112"/>
      <c r="AO270" s="113"/>
      <c r="AP270" s="114"/>
      <c r="AQ270" s="112"/>
      <c r="AR270" s="113"/>
      <c r="AS270" s="114"/>
      <c r="AT270" s="112"/>
      <c r="AU270" s="113"/>
      <c r="AV270" s="114"/>
      <c r="AW270" s="112"/>
      <c r="AX270" s="113"/>
      <c r="AY270" s="114"/>
      <c r="AZ270" s="112"/>
      <c r="BA270" s="113"/>
      <c r="BB270" s="114"/>
      <c r="BC270" s="112"/>
      <c r="BD270" s="113"/>
      <c r="BE270" s="114"/>
      <c r="BF270" s="112"/>
      <c r="BG270" s="113"/>
      <c r="BH270" s="114"/>
      <c r="BI270" s="112"/>
      <c r="BJ270" s="113"/>
      <c r="BK270" s="114"/>
      <c r="BL270" s="112"/>
      <c r="BM270" s="113"/>
      <c r="BN270" s="114"/>
      <c r="BO270" s="112"/>
      <c r="BP270" s="113"/>
      <c r="BQ270" s="114"/>
    </row>
    <row r="271" spans="3:69" s="91" customFormat="1" ht="20.25" customHeight="1">
      <c r="C271" s="222"/>
      <c r="D271" s="109" t="s">
        <v>115</v>
      </c>
      <c r="E271" s="110"/>
      <c r="F271" s="111"/>
      <c r="G271" s="109" t="s">
        <v>115</v>
      </c>
      <c r="H271" s="313" t="s">
        <v>96</v>
      </c>
      <c r="I271" s="111" t="s">
        <v>118</v>
      </c>
      <c r="J271" s="109" t="s">
        <v>118</v>
      </c>
      <c r="K271" s="110"/>
      <c r="L271" s="111"/>
      <c r="M271" s="109" t="s">
        <v>118</v>
      </c>
      <c r="N271" s="110"/>
      <c r="O271" s="111"/>
      <c r="P271" s="109" t="s">
        <v>118</v>
      </c>
      <c r="Q271" s="110"/>
      <c r="R271" s="111"/>
      <c r="S271" s="109" t="s">
        <v>118</v>
      </c>
      <c r="T271" s="110"/>
      <c r="U271" s="111"/>
      <c r="V271" s="109" t="s">
        <v>118</v>
      </c>
      <c r="W271" s="110"/>
      <c r="X271" s="111"/>
      <c r="Y271" s="109"/>
      <c r="Z271" s="110"/>
      <c r="AA271" s="111"/>
      <c r="AB271" s="109"/>
      <c r="AC271" s="110"/>
      <c r="AD271" s="111"/>
      <c r="AE271" s="109"/>
      <c r="AF271" s="110"/>
      <c r="AG271" s="111"/>
      <c r="AH271" s="109"/>
      <c r="AI271" s="110"/>
      <c r="AJ271" s="111"/>
      <c r="AK271" s="109"/>
      <c r="AL271" s="110"/>
      <c r="AM271" s="111"/>
      <c r="AN271" s="109"/>
      <c r="AO271" s="110"/>
      <c r="AP271" s="111"/>
      <c r="AQ271" s="109"/>
      <c r="AR271" s="110"/>
      <c r="AS271" s="111"/>
      <c r="AT271" s="109"/>
      <c r="AU271" s="110"/>
      <c r="AV271" s="111"/>
      <c r="AW271" s="109"/>
      <c r="AX271" s="110"/>
      <c r="AY271" s="111"/>
      <c r="AZ271" s="109"/>
      <c r="BA271" s="110"/>
      <c r="BB271" s="111"/>
      <c r="BC271" s="109"/>
      <c r="BD271" s="110"/>
      <c r="BE271" s="111"/>
      <c r="BF271" s="109"/>
      <c r="BG271" s="110"/>
      <c r="BH271" s="111"/>
      <c r="BI271" s="109"/>
      <c r="BJ271" s="110"/>
      <c r="BK271" s="111"/>
      <c r="BL271" s="109"/>
      <c r="BM271" s="110"/>
      <c r="BN271" s="111"/>
      <c r="BO271" s="109"/>
      <c r="BP271" s="110"/>
      <c r="BQ271" s="111"/>
    </row>
    <row r="272" spans="2:69" ht="22.5" customHeight="1">
      <c r="B272" s="7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</row>
    <row r="273" spans="2:69" ht="22.5" customHeight="1">
      <c r="B273" s="135" t="s">
        <v>135</v>
      </c>
      <c r="D273" s="91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  <c r="AT273" s="129"/>
      <c r="AU273" s="129"/>
      <c r="AV273" s="129"/>
      <c r="AW273" s="129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</row>
    <row r="274" spans="3:69" ht="20.25" customHeight="1">
      <c r="C274" s="219"/>
      <c r="D274" s="118" t="s">
        <v>26</v>
      </c>
      <c r="E274" s="119">
        <v>1</v>
      </c>
      <c r="F274" s="120" t="s">
        <v>27</v>
      </c>
      <c r="G274" s="118" t="s">
        <v>26</v>
      </c>
      <c r="H274" s="119">
        <f>E274+1</f>
        <v>2</v>
      </c>
      <c r="I274" s="120" t="s">
        <v>27</v>
      </c>
      <c r="J274" s="118" t="s">
        <v>26</v>
      </c>
      <c r="K274" s="119">
        <f>H274+1</f>
        <v>3</v>
      </c>
      <c r="L274" s="120" t="s">
        <v>27</v>
      </c>
      <c r="M274" s="118" t="s">
        <v>26</v>
      </c>
      <c r="N274" s="119">
        <f>K274+1</f>
        <v>4</v>
      </c>
      <c r="O274" s="120" t="s">
        <v>27</v>
      </c>
      <c r="P274" s="118" t="s">
        <v>26</v>
      </c>
      <c r="Q274" s="119">
        <f>N274+1</f>
        <v>5</v>
      </c>
      <c r="R274" s="121" t="s">
        <v>27</v>
      </c>
      <c r="S274" s="118" t="s">
        <v>26</v>
      </c>
      <c r="T274" s="119">
        <f>Q274+1</f>
        <v>6</v>
      </c>
      <c r="U274" s="120" t="s">
        <v>27</v>
      </c>
      <c r="V274" s="118" t="s">
        <v>26</v>
      </c>
      <c r="W274" s="119">
        <f>T274+1</f>
        <v>7</v>
      </c>
      <c r="X274" s="120" t="s">
        <v>27</v>
      </c>
      <c r="Y274" s="118" t="s">
        <v>26</v>
      </c>
      <c r="Z274" s="119">
        <f>W274+1</f>
        <v>8</v>
      </c>
      <c r="AA274" s="120" t="s">
        <v>27</v>
      </c>
      <c r="AB274" s="118" t="s">
        <v>26</v>
      </c>
      <c r="AC274" s="119">
        <f>Z274+1</f>
        <v>9</v>
      </c>
      <c r="AD274" s="120" t="s">
        <v>27</v>
      </c>
      <c r="AE274" s="118" t="s">
        <v>26</v>
      </c>
      <c r="AF274" s="119">
        <f>AC274+1</f>
        <v>10</v>
      </c>
      <c r="AG274" s="120" t="s">
        <v>27</v>
      </c>
      <c r="AH274" s="118" t="s">
        <v>26</v>
      </c>
      <c r="AI274" s="119">
        <f>AF274+1</f>
        <v>11</v>
      </c>
      <c r="AJ274" s="120" t="s">
        <v>27</v>
      </c>
      <c r="AK274" s="118" t="s">
        <v>26</v>
      </c>
      <c r="AL274" s="119">
        <f>AI274+1</f>
        <v>12</v>
      </c>
      <c r="AM274" s="120" t="s">
        <v>27</v>
      </c>
      <c r="AN274" s="118" t="s">
        <v>26</v>
      </c>
      <c r="AO274" s="119">
        <f>AL274+1</f>
        <v>13</v>
      </c>
      <c r="AP274" s="120" t="s">
        <v>27</v>
      </c>
      <c r="AQ274" s="118" t="s">
        <v>26</v>
      </c>
      <c r="AR274" s="119">
        <f>AO274+1</f>
        <v>14</v>
      </c>
      <c r="AS274" s="120" t="s">
        <v>27</v>
      </c>
      <c r="AT274" s="118" t="s">
        <v>26</v>
      </c>
      <c r="AU274" s="119">
        <f>AR274+1</f>
        <v>15</v>
      </c>
      <c r="AV274" s="120" t="s">
        <v>27</v>
      </c>
      <c r="AW274" s="118" t="s">
        <v>26</v>
      </c>
      <c r="AX274" s="119">
        <f>AU274+1</f>
        <v>16</v>
      </c>
      <c r="AY274" s="120" t="s">
        <v>27</v>
      </c>
      <c r="AZ274" s="118" t="s">
        <v>26</v>
      </c>
      <c r="BA274" s="119">
        <f>AX274+1</f>
        <v>17</v>
      </c>
      <c r="BB274" s="120" t="s">
        <v>27</v>
      </c>
      <c r="BC274" s="118" t="s">
        <v>26</v>
      </c>
      <c r="BD274" s="119">
        <f>BA274+1</f>
        <v>18</v>
      </c>
      <c r="BE274" s="120" t="s">
        <v>27</v>
      </c>
      <c r="BF274" s="118" t="s">
        <v>26</v>
      </c>
      <c r="BG274" s="119">
        <f>BD274+1</f>
        <v>19</v>
      </c>
      <c r="BH274" s="120" t="s">
        <v>27</v>
      </c>
      <c r="BI274" s="118" t="s">
        <v>26</v>
      </c>
      <c r="BJ274" s="119">
        <f>BG274+1</f>
        <v>20</v>
      </c>
      <c r="BK274" s="120" t="s">
        <v>27</v>
      </c>
      <c r="BL274" s="118" t="s">
        <v>26</v>
      </c>
      <c r="BM274" s="119">
        <f>BJ274+1</f>
        <v>21</v>
      </c>
      <c r="BN274" s="120" t="s">
        <v>27</v>
      </c>
      <c r="BO274" s="118" t="s">
        <v>26</v>
      </c>
      <c r="BP274" s="119">
        <f>BM274+1</f>
        <v>22</v>
      </c>
      <c r="BQ274" s="120" t="s">
        <v>27</v>
      </c>
    </row>
    <row r="275" spans="3:69" s="91" customFormat="1" ht="20.25" customHeight="1">
      <c r="C275" s="220">
        <v>1</v>
      </c>
      <c r="D275" s="105" t="s">
        <v>120</v>
      </c>
      <c r="E275" s="113" t="s">
        <v>48</v>
      </c>
      <c r="F275" s="107" t="s">
        <v>115</v>
      </c>
      <c r="G275" s="105" t="s">
        <v>115</v>
      </c>
      <c r="H275" s="113" t="s">
        <v>48</v>
      </c>
      <c r="I275" s="107" t="s">
        <v>120</v>
      </c>
      <c r="J275" s="105" t="s">
        <v>120</v>
      </c>
      <c r="K275" s="113" t="s">
        <v>48</v>
      </c>
      <c r="L275" s="107" t="s">
        <v>115</v>
      </c>
      <c r="M275" s="105" t="s">
        <v>132</v>
      </c>
      <c r="N275" s="113" t="s">
        <v>48</v>
      </c>
      <c r="O275" s="107" t="s">
        <v>103</v>
      </c>
      <c r="P275" s="105" t="s">
        <v>103</v>
      </c>
      <c r="Q275" s="113" t="s">
        <v>48</v>
      </c>
      <c r="R275" s="107" t="s">
        <v>132</v>
      </c>
      <c r="S275" s="105" t="s">
        <v>132</v>
      </c>
      <c r="T275" s="113" t="s">
        <v>48</v>
      </c>
      <c r="U275" s="107" t="s">
        <v>103</v>
      </c>
      <c r="V275" s="105" t="s">
        <v>126</v>
      </c>
      <c r="W275" s="113" t="s">
        <v>48</v>
      </c>
      <c r="X275" s="107" t="s">
        <v>125</v>
      </c>
      <c r="Y275" s="105" t="s">
        <v>137</v>
      </c>
      <c r="Z275" s="113" t="s">
        <v>48</v>
      </c>
      <c r="AA275" s="107" t="s">
        <v>136</v>
      </c>
      <c r="AB275" s="105" t="s">
        <v>136</v>
      </c>
      <c r="AC275" s="113" t="s">
        <v>48</v>
      </c>
      <c r="AD275" s="107" t="s">
        <v>137</v>
      </c>
      <c r="AE275" s="105"/>
      <c r="AF275" s="113"/>
      <c r="AG275" s="107"/>
      <c r="AH275" s="105"/>
      <c r="AI275" s="113"/>
      <c r="AJ275" s="107"/>
      <c r="AK275" s="105"/>
      <c r="AL275" s="106"/>
      <c r="AM275" s="107"/>
      <c r="AN275" s="105"/>
      <c r="AO275" s="106"/>
      <c r="AP275" s="107"/>
      <c r="AQ275" s="105"/>
      <c r="AR275" s="106"/>
      <c r="AS275" s="107"/>
      <c r="AT275" s="105"/>
      <c r="AU275" s="106"/>
      <c r="AV275" s="107"/>
      <c r="AW275" s="105"/>
      <c r="AX275" s="106"/>
      <c r="AY275" s="107"/>
      <c r="AZ275" s="105"/>
      <c r="BA275" s="106"/>
      <c r="BB275" s="107"/>
      <c r="BC275" s="105"/>
      <c r="BD275" s="106"/>
      <c r="BE275" s="107"/>
      <c r="BF275" s="105"/>
      <c r="BG275" s="106"/>
      <c r="BH275" s="107"/>
      <c r="BI275" s="105"/>
      <c r="BJ275" s="106"/>
      <c r="BK275" s="107"/>
      <c r="BL275" s="105"/>
      <c r="BM275" s="106"/>
      <c r="BN275" s="107"/>
      <c r="BO275" s="105"/>
      <c r="BP275" s="106"/>
      <c r="BQ275" s="107"/>
    </row>
    <row r="276" spans="3:69" s="91" customFormat="1" ht="20.25" customHeight="1">
      <c r="C276" s="221"/>
      <c r="D276" s="109"/>
      <c r="E276" s="110"/>
      <c r="F276" s="111"/>
      <c r="G276" s="109"/>
      <c r="H276" s="110"/>
      <c r="I276" s="111"/>
      <c r="J276" s="109"/>
      <c r="K276" s="110"/>
      <c r="L276" s="111"/>
      <c r="M276" s="109"/>
      <c r="N276" s="110"/>
      <c r="O276" s="111"/>
      <c r="P276" s="109"/>
      <c r="Q276" s="110"/>
      <c r="R276" s="111"/>
      <c r="S276" s="109"/>
      <c r="T276" s="110"/>
      <c r="U276" s="111"/>
      <c r="V276" s="109"/>
      <c r="W276" s="110"/>
      <c r="X276" s="111"/>
      <c r="Y276" s="109"/>
      <c r="Z276" s="110"/>
      <c r="AA276" s="111"/>
      <c r="AB276" s="109"/>
      <c r="AC276" s="110"/>
      <c r="AD276" s="111"/>
      <c r="AE276" s="109"/>
      <c r="AF276" s="110"/>
      <c r="AG276" s="111"/>
      <c r="AH276" s="109"/>
      <c r="AI276" s="110"/>
      <c r="AJ276" s="111"/>
      <c r="AK276" s="109"/>
      <c r="AL276" s="110"/>
      <c r="AM276" s="111"/>
      <c r="AN276" s="109"/>
      <c r="AO276" s="110"/>
      <c r="AP276" s="111"/>
      <c r="AQ276" s="109"/>
      <c r="AR276" s="110"/>
      <c r="AS276" s="111"/>
      <c r="AT276" s="109"/>
      <c r="AU276" s="110"/>
      <c r="AV276" s="111"/>
      <c r="AW276" s="109"/>
      <c r="AX276" s="110"/>
      <c r="AY276" s="111"/>
      <c r="AZ276" s="109"/>
      <c r="BA276" s="110"/>
      <c r="BB276" s="111"/>
      <c r="BC276" s="109"/>
      <c r="BD276" s="110"/>
      <c r="BE276" s="111"/>
      <c r="BF276" s="109"/>
      <c r="BG276" s="110"/>
      <c r="BH276" s="111"/>
      <c r="BI276" s="109"/>
      <c r="BJ276" s="110"/>
      <c r="BK276" s="111"/>
      <c r="BL276" s="109"/>
      <c r="BM276" s="110"/>
      <c r="BN276" s="111"/>
      <c r="BO276" s="109"/>
      <c r="BP276" s="110"/>
      <c r="BQ276" s="111"/>
    </row>
    <row r="277" spans="3:69" s="91" customFormat="1" ht="20.25" customHeight="1">
      <c r="C277" s="220">
        <v>2</v>
      </c>
      <c r="D277" s="105" t="s">
        <v>104</v>
      </c>
      <c r="E277" s="113" t="s">
        <v>48</v>
      </c>
      <c r="F277" s="107" t="s">
        <v>100</v>
      </c>
      <c r="G277" s="105" t="s">
        <v>100</v>
      </c>
      <c r="H277" s="113" t="s">
        <v>48</v>
      </c>
      <c r="I277" s="107" t="s">
        <v>104</v>
      </c>
      <c r="J277" s="105" t="s">
        <v>129</v>
      </c>
      <c r="K277" s="113" t="s">
        <v>48</v>
      </c>
      <c r="L277" s="107" t="s">
        <v>100</v>
      </c>
      <c r="M277" s="105" t="s">
        <v>131</v>
      </c>
      <c r="N277" s="113" t="s">
        <v>48</v>
      </c>
      <c r="O277" s="107" t="s">
        <v>130</v>
      </c>
      <c r="P277" s="105" t="s">
        <v>130</v>
      </c>
      <c r="Q277" s="113" t="s">
        <v>48</v>
      </c>
      <c r="R277" s="107" t="s">
        <v>131</v>
      </c>
      <c r="S277" s="105" t="s">
        <v>131</v>
      </c>
      <c r="T277" s="113" t="s">
        <v>48</v>
      </c>
      <c r="U277" s="107" t="s">
        <v>130</v>
      </c>
      <c r="V277" s="105" t="s">
        <v>128</v>
      </c>
      <c r="W277" s="113" t="s">
        <v>48</v>
      </c>
      <c r="X277" s="107" t="s">
        <v>139</v>
      </c>
      <c r="Y277" s="105" t="s">
        <v>139</v>
      </c>
      <c r="Z277" s="113" t="s">
        <v>48</v>
      </c>
      <c r="AA277" s="107" t="s">
        <v>138</v>
      </c>
      <c r="AB277" s="105" t="s">
        <v>138</v>
      </c>
      <c r="AC277" s="113" t="s">
        <v>48</v>
      </c>
      <c r="AD277" s="107" t="s">
        <v>139</v>
      </c>
      <c r="AE277" s="105" t="s">
        <v>139</v>
      </c>
      <c r="AF277" s="113" t="s">
        <v>48</v>
      </c>
      <c r="AG277" s="107" t="s">
        <v>138</v>
      </c>
      <c r="AH277" s="105" t="s">
        <v>138</v>
      </c>
      <c r="AI277" s="113" t="s">
        <v>48</v>
      </c>
      <c r="AJ277" s="107" t="s">
        <v>127</v>
      </c>
      <c r="AK277" s="105"/>
      <c r="AL277" s="106"/>
      <c r="AM277" s="107"/>
      <c r="AN277" s="105"/>
      <c r="AO277" s="106"/>
      <c r="AP277" s="107"/>
      <c r="AQ277" s="105"/>
      <c r="AR277" s="106"/>
      <c r="AS277" s="107"/>
      <c r="AT277" s="105"/>
      <c r="AU277" s="106"/>
      <c r="AV277" s="107"/>
      <c r="AW277" s="105"/>
      <c r="AX277" s="106"/>
      <c r="AY277" s="107"/>
      <c r="AZ277" s="105"/>
      <c r="BA277" s="106"/>
      <c r="BB277" s="107"/>
      <c r="BC277" s="105"/>
      <c r="BD277" s="106"/>
      <c r="BE277" s="107"/>
      <c r="BF277" s="105"/>
      <c r="BG277" s="106"/>
      <c r="BH277" s="107"/>
      <c r="BI277" s="105"/>
      <c r="BJ277" s="106"/>
      <c r="BK277" s="107"/>
      <c r="BL277" s="105"/>
      <c r="BM277" s="106"/>
      <c r="BN277" s="107"/>
      <c r="BO277" s="105"/>
      <c r="BP277" s="106"/>
      <c r="BQ277" s="107"/>
    </row>
    <row r="278" spans="3:69" s="91" customFormat="1" ht="20.25" customHeight="1">
      <c r="C278" s="221"/>
      <c r="D278" s="109"/>
      <c r="E278" s="110"/>
      <c r="F278" s="111"/>
      <c r="G278" s="109"/>
      <c r="H278" s="110"/>
      <c r="I278" s="111"/>
      <c r="J278" s="109"/>
      <c r="K278" s="110"/>
      <c r="L278" s="111"/>
      <c r="M278" s="109"/>
      <c r="N278" s="110"/>
      <c r="O278" s="111"/>
      <c r="P278" s="109"/>
      <c r="Q278" s="110"/>
      <c r="R278" s="111"/>
      <c r="S278" s="109"/>
      <c r="T278" s="110"/>
      <c r="U278" s="111"/>
      <c r="V278" s="109"/>
      <c r="W278" s="110"/>
      <c r="X278" s="111"/>
      <c r="Y278" s="109"/>
      <c r="Z278" s="110"/>
      <c r="AA278" s="111"/>
      <c r="AB278" s="109"/>
      <c r="AC278" s="110"/>
      <c r="AD278" s="111"/>
      <c r="AE278" s="109"/>
      <c r="AF278" s="110"/>
      <c r="AG278" s="111"/>
      <c r="AH278" s="109"/>
      <c r="AI278" s="110"/>
      <c r="AJ278" s="111"/>
      <c r="AK278" s="109"/>
      <c r="AL278" s="110"/>
      <c r="AM278" s="111"/>
      <c r="AN278" s="109"/>
      <c r="AO278" s="110"/>
      <c r="AP278" s="111"/>
      <c r="AQ278" s="109"/>
      <c r="AR278" s="110"/>
      <c r="AS278" s="111"/>
      <c r="AT278" s="109"/>
      <c r="AU278" s="110"/>
      <c r="AV278" s="111"/>
      <c r="AW278" s="109"/>
      <c r="AX278" s="110"/>
      <c r="AY278" s="111"/>
      <c r="AZ278" s="109"/>
      <c r="BA278" s="110"/>
      <c r="BB278" s="111"/>
      <c r="BC278" s="109"/>
      <c r="BD278" s="110"/>
      <c r="BE278" s="111"/>
      <c r="BF278" s="109"/>
      <c r="BG278" s="110"/>
      <c r="BH278" s="111"/>
      <c r="BI278" s="109"/>
      <c r="BJ278" s="110"/>
      <c r="BK278" s="111"/>
      <c r="BL278" s="109"/>
      <c r="BM278" s="110"/>
      <c r="BN278" s="111"/>
      <c r="BO278" s="109"/>
      <c r="BP278" s="110"/>
      <c r="BQ278" s="111"/>
    </row>
    <row r="279" spans="3:69" s="91" customFormat="1" ht="20.25" customHeight="1">
      <c r="C279" s="220">
        <v>3</v>
      </c>
      <c r="D279" s="112" t="s">
        <v>102</v>
      </c>
      <c r="E279" s="113" t="s">
        <v>48</v>
      </c>
      <c r="F279" s="114" t="s">
        <v>101</v>
      </c>
      <c r="G279" s="112" t="s">
        <v>102</v>
      </c>
      <c r="H279" s="113" t="s">
        <v>48</v>
      </c>
      <c r="I279" s="114" t="s">
        <v>101</v>
      </c>
      <c r="J279" s="112" t="s">
        <v>101</v>
      </c>
      <c r="K279" s="113" t="s">
        <v>48</v>
      </c>
      <c r="L279" s="114" t="s">
        <v>102</v>
      </c>
      <c r="M279" s="112" t="s">
        <v>122</v>
      </c>
      <c r="N279" s="113" t="s">
        <v>48</v>
      </c>
      <c r="O279" s="114" t="s">
        <v>121</v>
      </c>
      <c r="P279" s="112"/>
      <c r="Q279" s="113"/>
      <c r="R279" s="114"/>
      <c r="S279" s="112"/>
      <c r="T279" s="113"/>
      <c r="U279" s="114"/>
      <c r="V279" s="112"/>
      <c r="W279" s="113"/>
      <c r="X279" s="114"/>
      <c r="Y279" s="112"/>
      <c r="Z279" s="113"/>
      <c r="AA279" s="114"/>
      <c r="AB279" s="112"/>
      <c r="AC279" s="113"/>
      <c r="AD279" s="114"/>
      <c r="AE279" s="112"/>
      <c r="AF279" s="113"/>
      <c r="AG279" s="114"/>
      <c r="AH279" s="112"/>
      <c r="AI279" s="113"/>
      <c r="AJ279" s="114"/>
      <c r="AK279" s="112"/>
      <c r="AL279" s="113"/>
      <c r="AM279" s="114"/>
      <c r="AN279" s="112"/>
      <c r="AO279" s="113"/>
      <c r="AP279" s="114"/>
      <c r="AQ279" s="112"/>
      <c r="AR279" s="113"/>
      <c r="AS279" s="114"/>
      <c r="AT279" s="112"/>
      <c r="AU279" s="113"/>
      <c r="AV279" s="114"/>
      <c r="AW279" s="112"/>
      <c r="AX279" s="113"/>
      <c r="AY279" s="114"/>
      <c r="AZ279" s="112"/>
      <c r="BA279" s="113"/>
      <c r="BB279" s="114"/>
      <c r="BC279" s="112"/>
      <c r="BD279" s="113"/>
      <c r="BE279" s="114"/>
      <c r="BF279" s="112"/>
      <c r="BG279" s="113"/>
      <c r="BH279" s="114"/>
      <c r="BI279" s="112"/>
      <c r="BJ279" s="113"/>
      <c r="BK279" s="114"/>
      <c r="BL279" s="112"/>
      <c r="BM279" s="113"/>
      <c r="BN279" s="114"/>
      <c r="BO279" s="112"/>
      <c r="BP279" s="113"/>
      <c r="BQ279" s="114"/>
    </row>
    <row r="280" spans="3:69" s="91" customFormat="1" ht="20.25" customHeight="1">
      <c r="C280" s="222"/>
      <c r="D280" s="109"/>
      <c r="E280" s="110"/>
      <c r="F280" s="111"/>
      <c r="G280" s="109"/>
      <c r="H280" s="110"/>
      <c r="I280" s="111"/>
      <c r="J280" s="109"/>
      <c r="K280" s="110"/>
      <c r="L280" s="111"/>
      <c r="M280" s="109"/>
      <c r="N280" s="110"/>
      <c r="O280" s="111"/>
      <c r="P280" s="109"/>
      <c r="Q280" s="110"/>
      <c r="R280" s="111"/>
      <c r="S280" s="109"/>
      <c r="T280" s="110"/>
      <c r="U280" s="111"/>
      <c r="V280" s="109"/>
      <c r="W280" s="110"/>
      <c r="X280" s="111"/>
      <c r="Y280" s="109"/>
      <c r="Z280" s="110"/>
      <c r="AA280" s="111"/>
      <c r="AB280" s="109"/>
      <c r="AC280" s="110"/>
      <c r="AD280" s="111"/>
      <c r="AE280" s="109"/>
      <c r="AF280" s="110"/>
      <c r="AG280" s="111"/>
      <c r="AH280" s="109"/>
      <c r="AI280" s="110"/>
      <c r="AJ280" s="111"/>
      <c r="AK280" s="109"/>
      <c r="AL280" s="110"/>
      <c r="AM280" s="111"/>
      <c r="AN280" s="109"/>
      <c r="AO280" s="110"/>
      <c r="AP280" s="111"/>
      <c r="AQ280" s="109"/>
      <c r="AR280" s="110"/>
      <c r="AS280" s="111"/>
      <c r="AT280" s="109"/>
      <c r="AU280" s="110"/>
      <c r="AV280" s="111"/>
      <c r="AW280" s="109"/>
      <c r="AX280" s="110"/>
      <c r="AY280" s="111"/>
      <c r="AZ280" s="109"/>
      <c r="BA280" s="110"/>
      <c r="BB280" s="111"/>
      <c r="BC280" s="109"/>
      <c r="BD280" s="110"/>
      <c r="BE280" s="111"/>
      <c r="BF280" s="109"/>
      <c r="BG280" s="110"/>
      <c r="BH280" s="111"/>
      <c r="BI280" s="109"/>
      <c r="BJ280" s="110"/>
      <c r="BK280" s="111"/>
      <c r="BL280" s="109"/>
      <c r="BM280" s="110"/>
      <c r="BN280" s="111"/>
      <c r="BO280" s="109"/>
      <c r="BP280" s="110"/>
      <c r="BQ280" s="111"/>
    </row>
    <row r="281" spans="3:69" s="91" customFormat="1" ht="20.25" customHeight="1">
      <c r="C281" s="380" t="s">
        <v>152</v>
      </c>
      <c r="D281" s="105" t="s">
        <v>149</v>
      </c>
      <c r="E281" s="106"/>
      <c r="F281" s="107"/>
      <c r="G281" s="105" t="s">
        <v>149</v>
      </c>
      <c r="H281" s="106"/>
      <c r="I281" s="107"/>
      <c r="J281" s="105" t="s">
        <v>149</v>
      </c>
      <c r="K281" s="106"/>
      <c r="L281" s="107"/>
      <c r="M281" s="105"/>
      <c r="N281" s="106"/>
      <c r="O281" s="107"/>
      <c r="P281" s="105"/>
      <c r="Q281" s="106"/>
      <c r="R281" s="107"/>
      <c r="S281" s="105"/>
      <c r="T281" s="106"/>
      <c r="U281" s="107"/>
      <c r="V281" s="105"/>
      <c r="W281" s="106"/>
      <c r="X281" s="107"/>
      <c r="Y281" s="105"/>
      <c r="Z281" s="106"/>
      <c r="AA281" s="107"/>
      <c r="AB281" s="105"/>
      <c r="AC281" s="106"/>
      <c r="AD281" s="107"/>
      <c r="AE281" s="105"/>
      <c r="AF281" s="106"/>
      <c r="AG281" s="107"/>
      <c r="AH281" s="105"/>
      <c r="AI281" s="106"/>
      <c r="AJ281" s="107"/>
      <c r="AK281" s="105"/>
      <c r="AL281" s="106"/>
      <c r="AM281" s="107"/>
      <c r="AN281" s="105"/>
      <c r="AO281" s="106"/>
      <c r="AP281" s="107"/>
      <c r="AQ281" s="105"/>
      <c r="AR281" s="106"/>
      <c r="AS281" s="107"/>
      <c r="AT281" s="105"/>
      <c r="AU281" s="106"/>
      <c r="AV281" s="107"/>
      <c r="AW281" s="105"/>
      <c r="AX281" s="106"/>
      <c r="AY281" s="107"/>
      <c r="AZ281" s="105"/>
      <c r="BA281" s="106"/>
      <c r="BB281" s="107"/>
      <c r="BC281" s="105"/>
      <c r="BD281" s="106"/>
      <c r="BE281" s="107"/>
      <c r="BF281" s="105"/>
      <c r="BG281" s="106"/>
      <c r="BH281" s="107"/>
      <c r="BI281" s="105"/>
      <c r="BJ281" s="106"/>
      <c r="BK281" s="107"/>
      <c r="BL281" s="105"/>
      <c r="BM281" s="106"/>
      <c r="BN281" s="107"/>
      <c r="BO281" s="105"/>
      <c r="BP281" s="106"/>
      <c r="BQ281" s="107"/>
    </row>
    <row r="282" spans="3:69" s="91" customFormat="1" ht="20.25" customHeight="1">
      <c r="C282" s="381"/>
      <c r="D282" s="112" t="s">
        <v>150</v>
      </c>
      <c r="E282" s="113"/>
      <c r="F282" s="114"/>
      <c r="G282" s="112" t="s">
        <v>150</v>
      </c>
      <c r="H282" s="113"/>
      <c r="I282" s="114"/>
      <c r="J282" s="112" t="s">
        <v>150</v>
      </c>
      <c r="K282" s="113"/>
      <c r="L282" s="114"/>
      <c r="M282" s="112"/>
      <c r="N282" s="113"/>
      <c r="O282" s="114"/>
      <c r="P282" s="112"/>
      <c r="Q282" s="113"/>
      <c r="R282" s="114"/>
      <c r="S282" s="112"/>
      <c r="T282" s="113"/>
      <c r="U282" s="114"/>
      <c r="V282" s="112"/>
      <c r="W282" s="113"/>
      <c r="X282" s="114"/>
      <c r="Y282" s="112"/>
      <c r="Z282" s="113"/>
      <c r="AA282" s="114"/>
      <c r="AB282" s="112"/>
      <c r="AC282" s="113"/>
      <c r="AD282" s="114"/>
      <c r="AE282" s="112"/>
      <c r="AF282" s="113"/>
      <c r="AG282" s="114"/>
      <c r="AH282" s="112"/>
      <c r="AI282" s="113"/>
      <c r="AJ282" s="114"/>
      <c r="AK282" s="112"/>
      <c r="AL282" s="113"/>
      <c r="AM282" s="114"/>
      <c r="AN282" s="112"/>
      <c r="AO282" s="113"/>
      <c r="AP282" s="114"/>
      <c r="AQ282" s="112"/>
      <c r="AR282" s="113"/>
      <c r="AS282" s="114"/>
      <c r="AT282" s="112"/>
      <c r="AU282" s="113"/>
      <c r="AV282" s="114"/>
      <c r="AW282" s="112"/>
      <c r="AX282" s="113"/>
      <c r="AY282" s="114"/>
      <c r="AZ282" s="112"/>
      <c r="BA282" s="113"/>
      <c r="BB282" s="114"/>
      <c r="BC282" s="112"/>
      <c r="BD282" s="113"/>
      <c r="BE282" s="114"/>
      <c r="BF282" s="112"/>
      <c r="BG282" s="113"/>
      <c r="BH282" s="114"/>
      <c r="BI282" s="112"/>
      <c r="BJ282" s="113"/>
      <c r="BK282" s="114"/>
      <c r="BL282" s="112"/>
      <c r="BM282" s="113"/>
      <c r="BN282" s="114"/>
      <c r="BO282" s="112"/>
      <c r="BP282" s="113"/>
      <c r="BQ282" s="114"/>
    </row>
    <row r="283" spans="3:69" s="91" customFormat="1" ht="20.25" customHeight="1">
      <c r="C283" s="222"/>
      <c r="D283" s="109" t="s">
        <v>151</v>
      </c>
      <c r="E283" s="110"/>
      <c r="F283" s="111"/>
      <c r="G283" s="109" t="s">
        <v>151</v>
      </c>
      <c r="H283" s="110"/>
      <c r="I283" s="111"/>
      <c r="J283" s="109" t="s">
        <v>151</v>
      </c>
      <c r="K283" s="110"/>
      <c r="L283" s="111"/>
      <c r="M283" s="109"/>
      <c r="N283" s="110"/>
      <c r="O283" s="111"/>
      <c r="P283" s="109"/>
      <c r="Q283" s="110"/>
      <c r="R283" s="111"/>
      <c r="S283" s="109"/>
      <c r="T283" s="110"/>
      <c r="U283" s="111"/>
      <c r="V283" s="109"/>
      <c r="W283" s="110"/>
      <c r="X283" s="111"/>
      <c r="Y283" s="109"/>
      <c r="Z283" s="110"/>
      <c r="AA283" s="111"/>
      <c r="AB283" s="109"/>
      <c r="AC283" s="110"/>
      <c r="AD283" s="111"/>
      <c r="AE283" s="109"/>
      <c r="AF283" s="110"/>
      <c r="AG283" s="111"/>
      <c r="AH283" s="109"/>
      <c r="AI283" s="110"/>
      <c r="AJ283" s="111"/>
      <c r="AK283" s="109"/>
      <c r="AL283" s="110"/>
      <c r="AM283" s="111"/>
      <c r="AN283" s="109"/>
      <c r="AO283" s="110"/>
      <c r="AP283" s="111"/>
      <c r="AQ283" s="109"/>
      <c r="AR283" s="110"/>
      <c r="AS283" s="111"/>
      <c r="AT283" s="109"/>
      <c r="AU283" s="110"/>
      <c r="AV283" s="111"/>
      <c r="AW283" s="109"/>
      <c r="AX283" s="110"/>
      <c r="AY283" s="111"/>
      <c r="AZ283" s="109"/>
      <c r="BA283" s="110"/>
      <c r="BB283" s="111"/>
      <c r="BC283" s="109"/>
      <c r="BD283" s="110"/>
      <c r="BE283" s="111"/>
      <c r="BF283" s="109"/>
      <c r="BG283" s="110"/>
      <c r="BH283" s="111"/>
      <c r="BI283" s="109"/>
      <c r="BJ283" s="110"/>
      <c r="BK283" s="111"/>
      <c r="BL283" s="109"/>
      <c r="BM283" s="110"/>
      <c r="BN283" s="111"/>
      <c r="BO283" s="109"/>
      <c r="BP283" s="110"/>
      <c r="BQ283" s="111"/>
    </row>
    <row r="284" spans="4:69" s="91" customFormat="1" ht="20.25" customHeight="1"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</row>
    <row r="285" spans="4:69" s="91" customFormat="1" ht="20.25" customHeight="1"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</row>
    <row r="286" spans="4:69" s="91" customFormat="1" ht="20.25" customHeight="1"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</row>
    <row r="287" spans="2:69" ht="22.5" customHeight="1">
      <c r="B287" s="7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9"/>
      <c r="AO287" s="129"/>
      <c r="AP287" s="129"/>
      <c r="AQ287" s="129"/>
      <c r="AR287" s="129"/>
      <c r="AS287" s="129"/>
      <c r="AT287" s="129"/>
      <c r="AU287" s="129"/>
      <c r="AV287" s="129"/>
      <c r="AW287" s="129"/>
      <c r="AX287" s="129"/>
      <c r="AY287" s="129"/>
      <c r="AZ287" s="129"/>
      <c r="BA287" s="129"/>
      <c r="BB287" s="129"/>
      <c r="BC287" s="129"/>
      <c r="BD287" s="129"/>
      <c r="BE287" s="129"/>
      <c r="BF287" s="129"/>
      <c r="BG287" s="129"/>
      <c r="BH287" s="129"/>
      <c r="BI287" s="129"/>
      <c r="BJ287" s="129"/>
      <c r="BK287" s="129"/>
      <c r="BL287" s="129"/>
      <c r="BM287" s="129"/>
      <c r="BN287" s="129"/>
      <c r="BO287" s="129"/>
      <c r="BP287" s="129"/>
      <c r="BQ287" s="129"/>
    </row>
    <row r="288" spans="2:69" ht="22.5" customHeight="1">
      <c r="B288" s="155" t="s">
        <v>24</v>
      </c>
      <c r="D288" s="91" t="s">
        <v>49</v>
      </c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17"/>
      <c r="BG288" s="117"/>
      <c r="BH288" s="117"/>
      <c r="BI288" s="117"/>
      <c r="BJ288" s="117"/>
      <c r="BK288" s="117"/>
      <c r="BL288" s="117"/>
      <c r="BM288" s="117"/>
      <c r="BN288" s="117"/>
      <c r="BO288" s="117"/>
      <c r="BP288" s="117"/>
      <c r="BQ288" s="117"/>
    </row>
    <row r="289" spans="3:69" ht="20.25" customHeight="1">
      <c r="C289" s="104"/>
      <c r="D289" s="81" t="s">
        <v>26</v>
      </c>
      <c r="E289" s="82">
        <f>Q88+1</f>
        <v>6</v>
      </c>
      <c r="F289" s="83" t="s">
        <v>27</v>
      </c>
      <c r="G289" s="81" t="s">
        <v>26</v>
      </c>
      <c r="H289" s="82">
        <f>E289+1</f>
        <v>7</v>
      </c>
      <c r="I289" s="83" t="s">
        <v>27</v>
      </c>
      <c r="J289" s="81" t="s">
        <v>26</v>
      </c>
      <c r="K289" s="82">
        <f>H289+1</f>
        <v>8</v>
      </c>
      <c r="L289" s="83" t="s">
        <v>27</v>
      </c>
      <c r="M289" s="130"/>
      <c r="N289" s="130"/>
      <c r="O289" s="130"/>
      <c r="P289" s="130"/>
      <c r="Q289" s="130"/>
      <c r="R289" s="130"/>
      <c r="S289" s="81"/>
      <c r="T289" s="82"/>
      <c r="U289" s="83"/>
      <c r="V289" s="81"/>
      <c r="W289" s="82"/>
      <c r="X289" s="83"/>
      <c r="Y289" s="81"/>
      <c r="Z289" s="82"/>
      <c r="AA289" s="83"/>
      <c r="AB289" s="81"/>
      <c r="AC289" s="82"/>
      <c r="AD289" s="83"/>
      <c r="AE289" s="81"/>
      <c r="AF289" s="82"/>
      <c r="AG289" s="83"/>
      <c r="AH289" s="81"/>
      <c r="AI289" s="82"/>
      <c r="AJ289" s="83"/>
      <c r="AK289" s="81"/>
      <c r="AL289" s="82"/>
      <c r="AM289" s="83"/>
      <c r="AN289" s="81"/>
      <c r="AO289" s="82"/>
      <c r="AP289" s="83"/>
      <c r="AQ289" s="81"/>
      <c r="AR289" s="82"/>
      <c r="AS289" s="83"/>
      <c r="AT289" s="81"/>
      <c r="AU289" s="82"/>
      <c r="AV289" s="83"/>
      <c r="AW289" s="81"/>
      <c r="AX289" s="82"/>
      <c r="AY289" s="83"/>
      <c r="AZ289" s="81"/>
      <c r="BA289" s="82"/>
      <c r="BB289" s="83"/>
      <c r="BC289" s="81"/>
      <c r="BD289" s="82"/>
      <c r="BE289" s="83"/>
      <c r="BF289" s="81"/>
      <c r="BG289" s="82"/>
      <c r="BH289" s="83"/>
      <c r="BI289" s="81"/>
      <c r="BJ289" s="82"/>
      <c r="BK289" s="83"/>
      <c r="BL289" s="81"/>
      <c r="BM289" s="82"/>
      <c r="BN289" s="83"/>
      <c r="BO289" s="81"/>
      <c r="BP289" s="82"/>
      <c r="BQ289" s="83"/>
    </row>
    <row r="290" spans="3:69" ht="20.25" customHeight="1">
      <c r="C290" s="93">
        <v>1</v>
      </c>
      <c r="D290" s="84" t="s">
        <v>35</v>
      </c>
      <c r="E290" s="113" t="s">
        <v>48</v>
      </c>
      <c r="F290" s="86" t="s">
        <v>34</v>
      </c>
      <c r="G290" s="84" t="s">
        <v>34</v>
      </c>
      <c r="H290" s="113" t="s">
        <v>48</v>
      </c>
      <c r="I290" s="86" t="s">
        <v>33</v>
      </c>
      <c r="J290" s="84" t="s">
        <v>34</v>
      </c>
      <c r="K290" s="113" t="s">
        <v>48</v>
      </c>
      <c r="L290" s="86" t="s">
        <v>36</v>
      </c>
      <c r="M290" s="130"/>
      <c r="N290" s="130"/>
      <c r="O290" s="130"/>
      <c r="P290" s="130"/>
      <c r="Q290" s="130"/>
      <c r="R290" s="130"/>
      <c r="S290" s="84"/>
      <c r="T290" s="113"/>
      <c r="U290" s="86"/>
      <c r="V290" s="84"/>
      <c r="W290" s="113"/>
      <c r="X290" s="86"/>
      <c r="Y290" s="84"/>
      <c r="Z290" s="113"/>
      <c r="AA290" s="86"/>
      <c r="AB290" s="84"/>
      <c r="AC290" s="113"/>
      <c r="AD290" s="86"/>
      <c r="AE290" s="84"/>
      <c r="AF290" s="113"/>
      <c r="AG290" s="86"/>
      <c r="AH290" s="84"/>
      <c r="AI290" s="113"/>
      <c r="AJ290" s="86"/>
      <c r="AK290" s="84"/>
      <c r="AL290" s="113"/>
      <c r="AM290" s="86"/>
      <c r="AN290" s="84"/>
      <c r="AO290" s="113"/>
      <c r="AP290" s="86"/>
      <c r="AQ290" s="84"/>
      <c r="AR290" s="113"/>
      <c r="AS290" s="86"/>
      <c r="AT290" s="84"/>
      <c r="AU290" s="113"/>
      <c r="AV290" s="86"/>
      <c r="AW290" s="84"/>
      <c r="AX290" s="113"/>
      <c r="AY290" s="86"/>
      <c r="AZ290" s="84"/>
      <c r="BA290" s="113"/>
      <c r="BB290" s="86"/>
      <c r="BC290" s="84"/>
      <c r="BD290" s="113"/>
      <c r="BE290" s="86"/>
      <c r="BF290" s="84"/>
      <c r="BG290" s="113"/>
      <c r="BH290" s="86"/>
      <c r="BI290" s="84"/>
      <c r="BJ290" s="113"/>
      <c r="BK290" s="86"/>
      <c r="BL290" s="84"/>
      <c r="BM290" s="113"/>
      <c r="BN290" s="86"/>
      <c r="BO290" s="84"/>
      <c r="BP290" s="113"/>
      <c r="BQ290" s="86"/>
    </row>
    <row r="291" spans="3:69" ht="20.25" customHeight="1">
      <c r="C291" s="108"/>
      <c r="D291" s="90"/>
      <c r="E291" s="116"/>
      <c r="F291" s="89"/>
      <c r="G291" s="90"/>
      <c r="H291" s="116"/>
      <c r="I291" s="89"/>
      <c r="J291" s="90"/>
      <c r="K291" s="116"/>
      <c r="L291" s="89"/>
      <c r="M291" s="130"/>
      <c r="N291" s="130"/>
      <c r="O291" s="130"/>
      <c r="P291" s="130"/>
      <c r="Q291" s="130"/>
      <c r="R291" s="130"/>
      <c r="S291" s="90"/>
      <c r="T291" s="116"/>
      <c r="U291" s="89"/>
      <c r="V291" s="90"/>
      <c r="W291" s="116"/>
      <c r="X291" s="89"/>
      <c r="Y291" s="90"/>
      <c r="Z291" s="116"/>
      <c r="AA291" s="89"/>
      <c r="AB291" s="90"/>
      <c r="AC291" s="116"/>
      <c r="AD291" s="89"/>
      <c r="AE291" s="90"/>
      <c r="AF291" s="116"/>
      <c r="AG291" s="89"/>
      <c r="AH291" s="90"/>
      <c r="AI291" s="116"/>
      <c r="AJ291" s="89"/>
      <c r="AK291" s="90"/>
      <c r="AL291" s="116"/>
      <c r="AM291" s="89"/>
      <c r="AN291" s="90"/>
      <c r="AO291" s="116"/>
      <c r="AP291" s="89"/>
      <c r="AQ291" s="90"/>
      <c r="AR291" s="116"/>
      <c r="AS291" s="89"/>
      <c r="AT291" s="90"/>
      <c r="AU291" s="116"/>
      <c r="AV291" s="89"/>
      <c r="AW291" s="90"/>
      <c r="AX291" s="116"/>
      <c r="AY291" s="89"/>
      <c r="AZ291" s="90"/>
      <c r="BA291" s="116"/>
      <c r="BB291" s="89"/>
      <c r="BC291" s="90"/>
      <c r="BD291" s="116"/>
      <c r="BE291" s="89"/>
      <c r="BF291" s="90"/>
      <c r="BG291" s="116"/>
      <c r="BH291" s="89"/>
      <c r="BI291" s="90"/>
      <c r="BJ291" s="116"/>
      <c r="BK291" s="89"/>
      <c r="BL291" s="90"/>
      <c r="BM291" s="116"/>
      <c r="BN291" s="89"/>
      <c r="BO291" s="90"/>
      <c r="BP291" s="116"/>
      <c r="BQ291" s="89"/>
    </row>
    <row r="292" spans="3:69" ht="20.25" customHeight="1">
      <c r="C292" s="93">
        <v>2</v>
      </c>
      <c r="D292" s="84" t="s">
        <v>33</v>
      </c>
      <c r="E292" s="113" t="s">
        <v>48</v>
      </c>
      <c r="F292" s="86" t="s">
        <v>36</v>
      </c>
      <c r="G292" s="84" t="s">
        <v>36</v>
      </c>
      <c r="H292" s="113" t="s">
        <v>48</v>
      </c>
      <c r="I292" s="86" t="s">
        <v>35</v>
      </c>
      <c r="J292" s="84" t="s">
        <v>35</v>
      </c>
      <c r="K292" s="113" t="s">
        <v>48</v>
      </c>
      <c r="L292" s="86" t="s">
        <v>33</v>
      </c>
      <c r="M292" s="130"/>
      <c r="N292" s="130"/>
      <c r="O292" s="130"/>
      <c r="P292" s="130"/>
      <c r="Q292" s="130"/>
      <c r="R292" s="130"/>
      <c r="S292" s="84"/>
      <c r="T292" s="113"/>
      <c r="U292" s="86"/>
      <c r="V292" s="84"/>
      <c r="W292" s="113"/>
      <c r="X292" s="86"/>
      <c r="Y292" s="84"/>
      <c r="Z292" s="113"/>
      <c r="AA292" s="86"/>
      <c r="AB292" s="84"/>
      <c r="AC292" s="113"/>
      <c r="AD292" s="86"/>
      <c r="AE292" s="84"/>
      <c r="AF292" s="113"/>
      <c r="AG292" s="86"/>
      <c r="AH292" s="84"/>
      <c r="AI292" s="113"/>
      <c r="AJ292" s="86"/>
      <c r="AK292" s="84"/>
      <c r="AL292" s="113"/>
      <c r="AM292" s="86"/>
      <c r="AN292" s="84"/>
      <c r="AO292" s="113"/>
      <c r="AP292" s="86"/>
      <c r="AQ292" s="84"/>
      <c r="AR292" s="113"/>
      <c r="AS292" s="86"/>
      <c r="AT292" s="84"/>
      <c r="AU292" s="113"/>
      <c r="AV292" s="86"/>
      <c r="AW292" s="84"/>
      <c r="AX292" s="113"/>
      <c r="AY292" s="86"/>
      <c r="AZ292" s="84"/>
      <c r="BA292" s="113"/>
      <c r="BB292" s="86"/>
      <c r="BC292" s="84"/>
      <c r="BD292" s="113"/>
      <c r="BE292" s="86"/>
      <c r="BF292" s="84"/>
      <c r="BG292" s="113"/>
      <c r="BH292" s="86"/>
      <c r="BI292" s="84"/>
      <c r="BJ292" s="113"/>
      <c r="BK292" s="86"/>
      <c r="BL292" s="84"/>
      <c r="BM292" s="113"/>
      <c r="BN292" s="86"/>
      <c r="BO292" s="84"/>
      <c r="BP292" s="113"/>
      <c r="BQ292" s="86"/>
    </row>
    <row r="293" spans="3:69" ht="20.25" customHeight="1">
      <c r="C293" s="108"/>
      <c r="D293" s="90"/>
      <c r="E293" s="116"/>
      <c r="F293" s="89"/>
      <c r="G293" s="90"/>
      <c r="H293" s="116"/>
      <c r="I293" s="89"/>
      <c r="J293" s="90"/>
      <c r="K293" s="116"/>
      <c r="L293" s="89"/>
      <c r="M293" s="130"/>
      <c r="N293" s="130"/>
      <c r="O293" s="130"/>
      <c r="P293" s="130"/>
      <c r="Q293" s="130"/>
      <c r="R293" s="130"/>
      <c r="S293" s="90"/>
      <c r="T293" s="116"/>
      <c r="U293" s="89"/>
      <c r="V293" s="90"/>
      <c r="W293" s="116"/>
      <c r="X293" s="89"/>
      <c r="Y293" s="90"/>
      <c r="Z293" s="116"/>
      <c r="AA293" s="89"/>
      <c r="AB293" s="90"/>
      <c r="AC293" s="116"/>
      <c r="AD293" s="89"/>
      <c r="AE293" s="90"/>
      <c r="AF293" s="116"/>
      <c r="AG293" s="89"/>
      <c r="AH293" s="90"/>
      <c r="AI293" s="116"/>
      <c r="AJ293" s="89"/>
      <c r="AK293" s="90"/>
      <c r="AL293" s="116"/>
      <c r="AM293" s="89"/>
      <c r="AN293" s="90"/>
      <c r="AO293" s="116"/>
      <c r="AP293" s="89"/>
      <c r="AQ293" s="90"/>
      <c r="AR293" s="116"/>
      <c r="AS293" s="89"/>
      <c r="AT293" s="90"/>
      <c r="AU293" s="116"/>
      <c r="AV293" s="89"/>
      <c r="AW293" s="90"/>
      <c r="AX293" s="116"/>
      <c r="AY293" s="89"/>
      <c r="AZ293" s="90"/>
      <c r="BA293" s="116"/>
      <c r="BB293" s="89"/>
      <c r="BC293" s="90"/>
      <c r="BD293" s="116"/>
      <c r="BE293" s="89"/>
      <c r="BF293" s="90"/>
      <c r="BG293" s="116"/>
      <c r="BH293" s="89"/>
      <c r="BI293" s="90"/>
      <c r="BJ293" s="116"/>
      <c r="BK293" s="89"/>
      <c r="BL293" s="90"/>
      <c r="BM293" s="116"/>
      <c r="BN293" s="89"/>
      <c r="BO293" s="90"/>
      <c r="BP293" s="116"/>
      <c r="BQ293" s="89"/>
    </row>
    <row r="294" spans="3:69" s="79" customFormat="1" ht="20.25" customHeight="1">
      <c r="C294" s="80"/>
      <c r="D294" s="91" t="s">
        <v>51</v>
      </c>
      <c r="E294" s="113"/>
      <c r="F294" s="113"/>
      <c r="G294" s="113"/>
      <c r="H294" s="113"/>
      <c r="I294" s="113"/>
      <c r="J294" s="113"/>
      <c r="K294" s="113"/>
      <c r="L294" s="113"/>
      <c r="M294" s="91"/>
      <c r="N294" s="91"/>
      <c r="O294" s="91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</row>
    <row r="295" spans="3:69" ht="20.25" customHeight="1">
      <c r="C295" s="127">
        <v>3</v>
      </c>
      <c r="D295" s="125" t="s">
        <v>42</v>
      </c>
      <c r="E295" s="106" t="s">
        <v>48</v>
      </c>
      <c r="F295" s="126" t="s">
        <v>41</v>
      </c>
      <c r="G295" s="125"/>
      <c r="H295" s="106"/>
      <c r="I295" s="126"/>
      <c r="J295" s="125" t="s">
        <v>43</v>
      </c>
      <c r="K295" s="106" t="s">
        <v>48</v>
      </c>
      <c r="L295" s="107" t="s">
        <v>44</v>
      </c>
      <c r="M295" s="130"/>
      <c r="N295" s="130"/>
      <c r="O295" s="130"/>
      <c r="P295" s="130"/>
      <c r="Q295" s="130"/>
      <c r="R295" s="130"/>
      <c r="S295" s="125"/>
      <c r="T295" s="106"/>
      <c r="U295" s="126"/>
      <c r="V295" s="125"/>
      <c r="W295" s="106"/>
      <c r="X295" s="126"/>
      <c r="Y295" s="125"/>
      <c r="Z295" s="106"/>
      <c r="AA295" s="126"/>
      <c r="AB295" s="125"/>
      <c r="AC295" s="106"/>
      <c r="AD295" s="126"/>
      <c r="AE295" s="125"/>
      <c r="AF295" s="106"/>
      <c r="AG295" s="126"/>
      <c r="AH295" s="125"/>
      <c r="AI295" s="106"/>
      <c r="AJ295" s="126"/>
      <c r="AK295" s="125"/>
      <c r="AL295" s="106"/>
      <c r="AM295" s="126"/>
      <c r="AN295" s="125"/>
      <c r="AO295" s="106"/>
      <c r="AP295" s="126"/>
      <c r="AQ295" s="125"/>
      <c r="AR295" s="106"/>
      <c r="AS295" s="126"/>
      <c r="AT295" s="125"/>
      <c r="AU295" s="106"/>
      <c r="AV295" s="126"/>
      <c r="AW295" s="125"/>
      <c r="AX295" s="106"/>
      <c r="AY295" s="126"/>
      <c r="AZ295" s="125"/>
      <c r="BA295" s="106"/>
      <c r="BB295" s="126"/>
      <c r="BC295" s="125"/>
      <c r="BD295" s="106"/>
      <c r="BE295" s="126"/>
      <c r="BF295" s="125"/>
      <c r="BG295" s="106"/>
      <c r="BH295" s="126"/>
      <c r="BI295" s="125"/>
      <c r="BJ295" s="106"/>
      <c r="BK295" s="126"/>
      <c r="BL295" s="125"/>
      <c r="BM295" s="106"/>
      <c r="BN295" s="126"/>
      <c r="BO295" s="125"/>
      <c r="BP295" s="106"/>
      <c r="BQ295" s="126"/>
    </row>
    <row r="296" spans="3:69" ht="20.25" customHeight="1">
      <c r="C296" s="131"/>
      <c r="D296" s="132"/>
      <c r="E296" s="110"/>
      <c r="F296" s="128"/>
      <c r="G296" s="132"/>
      <c r="H296" s="110"/>
      <c r="I296" s="128"/>
      <c r="J296" s="132"/>
      <c r="K296" s="110"/>
      <c r="L296" s="111"/>
      <c r="M296" s="130"/>
      <c r="N296" s="130"/>
      <c r="O296" s="130"/>
      <c r="P296" s="130"/>
      <c r="Q296" s="130"/>
      <c r="R296" s="130"/>
      <c r="S296" s="132"/>
      <c r="T296" s="110"/>
      <c r="U296" s="128"/>
      <c r="V296" s="132"/>
      <c r="W296" s="110"/>
      <c r="X296" s="128"/>
      <c r="Y296" s="132"/>
      <c r="Z296" s="110"/>
      <c r="AA296" s="128"/>
      <c r="AB296" s="132"/>
      <c r="AC296" s="110"/>
      <c r="AD296" s="128"/>
      <c r="AE296" s="132"/>
      <c r="AF296" s="110"/>
      <c r="AG296" s="128"/>
      <c r="AH296" s="132"/>
      <c r="AI296" s="110"/>
      <c r="AJ296" s="128"/>
      <c r="AK296" s="132"/>
      <c r="AL296" s="110"/>
      <c r="AM296" s="128"/>
      <c r="AN296" s="132"/>
      <c r="AO296" s="110"/>
      <c r="AP296" s="128"/>
      <c r="AQ296" s="132"/>
      <c r="AR296" s="110"/>
      <c r="AS296" s="128"/>
      <c r="AT296" s="132"/>
      <c r="AU296" s="110"/>
      <c r="AV296" s="128"/>
      <c r="AW296" s="132"/>
      <c r="AX296" s="110"/>
      <c r="AY296" s="128"/>
      <c r="AZ296" s="132"/>
      <c r="BA296" s="110"/>
      <c r="BB296" s="128"/>
      <c r="BC296" s="132"/>
      <c r="BD296" s="110"/>
      <c r="BE296" s="128"/>
      <c r="BF296" s="132"/>
      <c r="BG296" s="110"/>
      <c r="BH296" s="128"/>
      <c r="BI296" s="132"/>
      <c r="BJ296" s="110"/>
      <c r="BK296" s="128"/>
      <c r="BL296" s="132"/>
      <c r="BM296" s="110"/>
      <c r="BN296" s="128"/>
      <c r="BO296" s="132"/>
      <c r="BP296" s="110"/>
      <c r="BQ296" s="128"/>
    </row>
    <row r="297" spans="3:69" ht="30.75" customHeight="1">
      <c r="C297" s="129"/>
      <c r="D297" s="129"/>
      <c r="E297" s="129"/>
      <c r="F297" s="129"/>
      <c r="G297" s="129"/>
      <c r="H297" s="129"/>
      <c r="I297" s="129"/>
      <c r="J297" s="133"/>
      <c r="K297" s="129"/>
      <c r="L297" s="129"/>
      <c r="M297" s="129"/>
      <c r="N297" s="130"/>
      <c r="O297" s="80"/>
      <c r="P297" s="91"/>
      <c r="Q297" s="130"/>
      <c r="R297" s="130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129"/>
      <c r="AY297" s="129"/>
      <c r="AZ297" s="129"/>
      <c r="BA297" s="129"/>
      <c r="BB297" s="129"/>
      <c r="BC297" s="129"/>
      <c r="BD297" s="129"/>
      <c r="BE297" s="129"/>
      <c r="BF297" s="129"/>
      <c r="BG297" s="129"/>
      <c r="BH297" s="129"/>
      <c r="BI297" s="129"/>
      <c r="BJ297" s="129"/>
      <c r="BK297" s="129"/>
      <c r="BL297" s="129"/>
      <c r="BM297" s="129"/>
      <c r="BN297" s="129"/>
      <c r="BO297" s="129"/>
      <c r="BP297" s="129"/>
      <c r="BQ297" s="129"/>
    </row>
    <row r="298" spans="2:69" ht="20.25" customHeight="1">
      <c r="B298" s="155" t="s">
        <v>24</v>
      </c>
      <c r="D298" s="91" t="s">
        <v>50</v>
      </c>
      <c r="E298" s="129"/>
      <c r="F298" s="129"/>
      <c r="G298" s="129"/>
      <c r="H298" s="129"/>
      <c r="I298" s="129"/>
      <c r="J298" s="133"/>
      <c r="K298" s="129"/>
      <c r="L298" s="129"/>
      <c r="M298" s="129"/>
      <c r="N298" s="130"/>
      <c r="O298" s="80"/>
      <c r="P298" s="91"/>
      <c r="Q298" s="130"/>
      <c r="R298" s="130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29"/>
      <c r="BC298" s="129"/>
      <c r="BD298" s="129"/>
      <c r="BE298" s="129"/>
      <c r="BF298" s="129"/>
      <c r="BG298" s="129"/>
      <c r="BH298" s="129"/>
      <c r="BI298" s="129"/>
      <c r="BJ298" s="129"/>
      <c r="BK298" s="129"/>
      <c r="BL298" s="129"/>
      <c r="BM298" s="129"/>
      <c r="BN298" s="129"/>
      <c r="BO298" s="129"/>
      <c r="BP298" s="129"/>
      <c r="BQ298" s="129"/>
    </row>
    <row r="299" spans="3:69" s="79" customFormat="1" ht="20.25" customHeight="1">
      <c r="C299" s="104"/>
      <c r="D299" s="81" t="s">
        <v>26</v>
      </c>
      <c r="E299" s="82">
        <f>K289+1</f>
        <v>9</v>
      </c>
      <c r="F299" s="83" t="s">
        <v>27</v>
      </c>
      <c r="G299" s="81" t="s">
        <v>26</v>
      </c>
      <c r="H299" s="82">
        <f>E299+1</f>
        <v>10</v>
      </c>
      <c r="I299" s="83" t="s">
        <v>27</v>
      </c>
      <c r="J299" s="81" t="s">
        <v>26</v>
      </c>
      <c r="K299" s="82">
        <f>H299+1</f>
        <v>11</v>
      </c>
      <c r="L299" s="83" t="s">
        <v>27</v>
      </c>
      <c r="M299" s="134" t="s">
        <v>28</v>
      </c>
      <c r="N299" s="135"/>
      <c r="O299" s="135"/>
      <c r="P299" s="135"/>
      <c r="Q299" s="135"/>
      <c r="R299" s="135"/>
      <c r="S299" s="81"/>
      <c r="T299" s="82"/>
      <c r="U299" s="83"/>
      <c r="V299" s="81"/>
      <c r="W299" s="82"/>
      <c r="X299" s="83"/>
      <c r="Y299" s="81"/>
      <c r="Z299" s="82"/>
      <c r="AA299" s="83"/>
      <c r="AB299" s="81"/>
      <c r="AC299" s="82"/>
      <c r="AD299" s="83"/>
      <c r="AE299" s="81"/>
      <c r="AF299" s="82"/>
      <c r="AG299" s="83"/>
      <c r="AH299" s="81"/>
      <c r="AI299" s="82"/>
      <c r="AJ299" s="83"/>
      <c r="AK299" s="81"/>
      <c r="AL299" s="82"/>
      <c r="AM299" s="83"/>
      <c r="AN299" s="81"/>
      <c r="AO299" s="82"/>
      <c r="AP299" s="83"/>
      <c r="AQ299" s="81"/>
      <c r="AR299" s="82"/>
      <c r="AS299" s="83"/>
      <c r="AT299" s="81"/>
      <c r="AU299" s="82"/>
      <c r="AV299" s="83"/>
      <c r="AW299" s="81"/>
      <c r="AX299" s="82"/>
      <c r="AY299" s="83"/>
      <c r="AZ299" s="81"/>
      <c r="BA299" s="82"/>
      <c r="BB299" s="83"/>
      <c r="BC299" s="81"/>
      <c r="BD299" s="82"/>
      <c r="BE299" s="83"/>
      <c r="BF299" s="81"/>
      <c r="BG299" s="82"/>
      <c r="BH299" s="83"/>
      <c r="BI299" s="81"/>
      <c r="BJ299" s="82"/>
      <c r="BK299" s="83"/>
      <c r="BL299" s="81"/>
      <c r="BM299" s="82"/>
      <c r="BN299" s="83"/>
      <c r="BO299" s="81"/>
      <c r="BP299" s="82"/>
      <c r="BQ299" s="83"/>
    </row>
    <row r="300" spans="3:69" s="79" customFormat="1" ht="20.25" customHeight="1">
      <c r="C300" s="93">
        <v>1</v>
      </c>
      <c r="D300" s="84" t="s">
        <v>38</v>
      </c>
      <c r="E300" s="113" t="s">
        <v>48</v>
      </c>
      <c r="F300" s="86" t="s">
        <v>39</v>
      </c>
      <c r="G300" s="84" t="s">
        <v>39</v>
      </c>
      <c r="H300" s="113" t="s">
        <v>48</v>
      </c>
      <c r="I300" s="86" t="s">
        <v>37</v>
      </c>
      <c r="J300" s="84" t="s">
        <v>39</v>
      </c>
      <c r="K300" s="113" t="s">
        <v>48</v>
      </c>
      <c r="L300" s="86" t="s">
        <v>40</v>
      </c>
      <c r="M300" s="113"/>
      <c r="N300" s="113"/>
      <c r="O300" s="113"/>
      <c r="P300" s="113"/>
      <c r="Q300" s="113"/>
      <c r="R300" s="113"/>
      <c r="S300" s="84"/>
      <c r="T300" s="113"/>
      <c r="U300" s="86"/>
      <c r="V300" s="84"/>
      <c r="W300" s="113"/>
      <c r="X300" s="86"/>
      <c r="Y300" s="84"/>
      <c r="Z300" s="113"/>
      <c r="AA300" s="86"/>
      <c r="AB300" s="84"/>
      <c r="AC300" s="113"/>
      <c r="AD300" s="86"/>
      <c r="AE300" s="84"/>
      <c r="AF300" s="113"/>
      <c r="AG300" s="86"/>
      <c r="AH300" s="84"/>
      <c r="AI300" s="113"/>
      <c r="AJ300" s="86"/>
      <c r="AK300" s="84"/>
      <c r="AL300" s="113"/>
      <c r="AM300" s="86"/>
      <c r="AN300" s="84"/>
      <c r="AO300" s="113"/>
      <c r="AP300" s="86"/>
      <c r="AQ300" s="84"/>
      <c r="AR300" s="113"/>
      <c r="AS300" s="86"/>
      <c r="AT300" s="84"/>
      <c r="AU300" s="113"/>
      <c r="AV300" s="86"/>
      <c r="AW300" s="84"/>
      <c r="AX300" s="113"/>
      <c r="AY300" s="86"/>
      <c r="AZ300" s="84"/>
      <c r="BA300" s="113"/>
      <c r="BB300" s="86"/>
      <c r="BC300" s="84"/>
      <c r="BD300" s="113"/>
      <c r="BE300" s="86"/>
      <c r="BF300" s="84"/>
      <c r="BG300" s="113"/>
      <c r="BH300" s="86"/>
      <c r="BI300" s="84"/>
      <c r="BJ300" s="113"/>
      <c r="BK300" s="86"/>
      <c r="BL300" s="84"/>
      <c r="BM300" s="113"/>
      <c r="BN300" s="86"/>
      <c r="BO300" s="84"/>
      <c r="BP300" s="113"/>
      <c r="BQ300" s="86"/>
    </row>
    <row r="301" spans="3:69" s="79" customFormat="1" ht="20.25" customHeight="1">
      <c r="C301" s="108"/>
      <c r="D301" s="90"/>
      <c r="E301" s="116"/>
      <c r="F301" s="89"/>
      <c r="G301" s="90"/>
      <c r="H301" s="116"/>
      <c r="I301" s="89"/>
      <c r="J301" s="90"/>
      <c r="K301" s="116"/>
      <c r="L301" s="89"/>
      <c r="M301" s="113"/>
      <c r="N301" s="113"/>
      <c r="O301" s="113"/>
      <c r="P301" s="113"/>
      <c r="Q301" s="113"/>
      <c r="R301" s="113"/>
      <c r="S301" s="90"/>
      <c r="T301" s="116"/>
      <c r="U301" s="89"/>
      <c r="V301" s="90"/>
      <c r="W301" s="116"/>
      <c r="X301" s="89"/>
      <c r="Y301" s="90"/>
      <c r="Z301" s="116"/>
      <c r="AA301" s="89"/>
      <c r="AB301" s="90"/>
      <c r="AC301" s="116"/>
      <c r="AD301" s="89"/>
      <c r="AE301" s="90"/>
      <c r="AF301" s="116"/>
      <c r="AG301" s="89"/>
      <c r="AH301" s="90"/>
      <c r="AI301" s="116"/>
      <c r="AJ301" s="89"/>
      <c r="AK301" s="90"/>
      <c r="AL301" s="116"/>
      <c r="AM301" s="89"/>
      <c r="AN301" s="90"/>
      <c r="AO301" s="116"/>
      <c r="AP301" s="89"/>
      <c r="AQ301" s="90"/>
      <c r="AR301" s="116"/>
      <c r="AS301" s="89"/>
      <c r="AT301" s="90"/>
      <c r="AU301" s="116"/>
      <c r="AV301" s="89"/>
      <c r="AW301" s="90"/>
      <c r="AX301" s="116"/>
      <c r="AY301" s="89"/>
      <c r="AZ301" s="90"/>
      <c r="BA301" s="116"/>
      <c r="BB301" s="89"/>
      <c r="BC301" s="90"/>
      <c r="BD301" s="116"/>
      <c r="BE301" s="89"/>
      <c r="BF301" s="90"/>
      <c r="BG301" s="116"/>
      <c r="BH301" s="89"/>
      <c r="BI301" s="90"/>
      <c r="BJ301" s="116"/>
      <c r="BK301" s="89"/>
      <c r="BL301" s="90"/>
      <c r="BM301" s="116"/>
      <c r="BN301" s="89"/>
      <c r="BO301" s="90"/>
      <c r="BP301" s="116"/>
      <c r="BQ301" s="89"/>
    </row>
    <row r="302" spans="3:69" s="79" customFormat="1" ht="20.25" customHeight="1">
      <c r="C302" s="93">
        <v>2</v>
      </c>
      <c r="D302" s="84" t="s">
        <v>37</v>
      </c>
      <c r="E302" s="113" t="s">
        <v>48</v>
      </c>
      <c r="F302" s="86" t="s">
        <v>40</v>
      </c>
      <c r="G302" s="84" t="s">
        <v>40</v>
      </c>
      <c r="H302" s="113" t="s">
        <v>48</v>
      </c>
      <c r="I302" s="86" t="s">
        <v>38</v>
      </c>
      <c r="J302" s="84" t="s">
        <v>38</v>
      </c>
      <c r="K302" s="113" t="s">
        <v>48</v>
      </c>
      <c r="L302" s="86" t="s">
        <v>37</v>
      </c>
      <c r="M302" s="91"/>
      <c r="N302" s="91"/>
      <c r="O302" s="91"/>
      <c r="P302" s="113"/>
      <c r="Q302" s="113"/>
      <c r="R302" s="113"/>
      <c r="S302" s="84"/>
      <c r="T302" s="113"/>
      <c r="U302" s="86"/>
      <c r="V302" s="84"/>
      <c r="W302" s="113"/>
      <c r="X302" s="86"/>
      <c r="Y302" s="84"/>
      <c r="Z302" s="113"/>
      <c r="AA302" s="86"/>
      <c r="AB302" s="84"/>
      <c r="AC302" s="113"/>
      <c r="AD302" s="86"/>
      <c r="AE302" s="84"/>
      <c r="AF302" s="113"/>
      <c r="AG302" s="86"/>
      <c r="AH302" s="84"/>
      <c r="AI302" s="113"/>
      <c r="AJ302" s="86"/>
      <c r="AK302" s="84"/>
      <c r="AL302" s="113"/>
      <c r="AM302" s="86"/>
      <c r="AN302" s="84"/>
      <c r="AO302" s="113"/>
      <c r="AP302" s="86"/>
      <c r="AQ302" s="84"/>
      <c r="AR302" s="113"/>
      <c r="AS302" s="86"/>
      <c r="AT302" s="84"/>
      <c r="AU302" s="113"/>
      <c r="AV302" s="86"/>
      <c r="AW302" s="84"/>
      <c r="AX302" s="113"/>
      <c r="AY302" s="86"/>
      <c r="AZ302" s="84"/>
      <c r="BA302" s="113"/>
      <c r="BB302" s="86"/>
      <c r="BC302" s="84"/>
      <c r="BD302" s="113"/>
      <c r="BE302" s="86"/>
      <c r="BF302" s="84"/>
      <c r="BG302" s="113"/>
      <c r="BH302" s="86"/>
      <c r="BI302" s="84"/>
      <c r="BJ302" s="113"/>
      <c r="BK302" s="86"/>
      <c r="BL302" s="84"/>
      <c r="BM302" s="113"/>
      <c r="BN302" s="86"/>
      <c r="BO302" s="84"/>
      <c r="BP302" s="113"/>
      <c r="BQ302" s="86"/>
    </row>
    <row r="303" spans="3:69" s="79" customFormat="1" ht="20.25" customHeight="1">
      <c r="C303" s="108"/>
      <c r="D303" s="90"/>
      <c r="E303" s="116"/>
      <c r="F303" s="89"/>
      <c r="G303" s="90"/>
      <c r="H303" s="116"/>
      <c r="I303" s="89"/>
      <c r="J303" s="90"/>
      <c r="K303" s="116"/>
      <c r="L303" s="89"/>
      <c r="M303" s="91"/>
      <c r="N303" s="91"/>
      <c r="O303" s="91"/>
      <c r="P303" s="113"/>
      <c r="Q303" s="113"/>
      <c r="R303" s="113"/>
      <c r="S303" s="90"/>
      <c r="T303" s="116"/>
      <c r="U303" s="89"/>
      <c r="V303" s="90"/>
      <c r="W303" s="116"/>
      <c r="X303" s="89"/>
      <c r="Y303" s="90"/>
      <c r="Z303" s="116"/>
      <c r="AA303" s="89"/>
      <c r="AB303" s="90"/>
      <c r="AC303" s="116"/>
      <c r="AD303" s="89"/>
      <c r="AE303" s="90"/>
      <c r="AF303" s="116"/>
      <c r="AG303" s="89"/>
      <c r="AH303" s="90"/>
      <c r="AI303" s="116"/>
      <c r="AJ303" s="89"/>
      <c r="AK303" s="90"/>
      <c r="AL303" s="116"/>
      <c r="AM303" s="89"/>
      <c r="AN303" s="90"/>
      <c r="AO303" s="116"/>
      <c r="AP303" s="89"/>
      <c r="AQ303" s="90"/>
      <c r="AR303" s="116"/>
      <c r="AS303" s="89"/>
      <c r="AT303" s="90"/>
      <c r="AU303" s="116"/>
      <c r="AV303" s="89"/>
      <c r="AW303" s="90"/>
      <c r="AX303" s="116"/>
      <c r="AY303" s="89"/>
      <c r="AZ303" s="90"/>
      <c r="BA303" s="116"/>
      <c r="BB303" s="89"/>
      <c r="BC303" s="90"/>
      <c r="BD303" s="116"/>
      <c r="BE303" s="89"/>
      <c r="BF303" s="90"/>
      <c r="BG303" s="116"/>
      <c r="BH303" s="89"/>
      <c r="BI303" s="90"/>
      <c r="BJ303" s="116"/>
      <c r="BK303" s="89"/>
      <c r="BL303" s="90"/>
      <c r="BM303" s="116"/>
      <c r="BN303" s="89"/>
      <c r="BO303" s="90"/>
      <c r="BP303" s="116"/>
      <c r="BQ303" s="89"/>
    </row>
    <row r="304" spans="3:69" s="79" customFormat="1" ht="20.25" customHeight="1">
      <c r="C304" s="80" t="s">
        <v>25</v>
      </c>
      <c r="D304" s="91" t="s">
        <v>29</v>
      </c>
      <c r="E304" s="113"/>
      <c r="F304" s="113"/>
      <c r="G304" s="113"/>
      <c r="H304" s="113"/>
      <c r="I304" s="113"/>
      <c r="J304" s="113"/>
      <c r="K304" s="113"/>
      <c r="L304" s="113"/>
      <c r="M304" s="91"/>
      <c r="N304" s="91"/>
      <c r="O304" s="91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</row>
    <row r="305" spans="3:69" ht="20.25" customHeight="1" thickBot="1">
      <c r="C305" s="93">
        <v>3</v>
      </c>
      <c r="D305" s="136" t="s">
        <v>46</v>
      </c>
      <c r="E305" s="106" t="s">
        <v>48</v>
      </c>
      <c r="F305" s="137" t="s">
        <v>45</v>
      </c>
      <c r="G305" s="87" t="s">
        <v>45</v>
      </c>
      <c r="H305" s="115" t="s">
        <v>48</v>
      </c>
      <c r="I305" s="88" t="s">
        <v>46</v>
      </c>
      <c r="J305" s="87" t="s">
        <v>46</v>
      </c>
      <c r="K305" s="115" t="s">
        <v>48</v>
      </c>
      <c r="L305" s="88" t="s">
        <v>45</v>
      </c>
      <c r="M305" s="129"/>
      <c r="N305" s="129"/>
      <c r="O305" s="129"/>
      <c r="P305" s="129"/>
      <c r="Q305" s="129"/>
      <c r="R305" s="129"/>
      <c r="S305" s="87"/>
      <c r="T305" s="115"/>
      <c r="U305" s="88"/>
      <c r="V305" s="87"/>
      <c r="W305" s="115"/>
      <c r="X305" s="88"/>
      <c r="Y305" s="87"/>
      <c r="Z305" s="115"/>
      <c r="AA305" s="88"/>
      <c r="AB305" s="87"/>
      <c r="AC305" s="115"/>
      <c r="AD305" s="88"/>
      <c r="AE305" s="87"/>
      <c r="AF305" s="115"/>
      <c r="AG305" s="88"/>
      <c r="AH305" s="87"/>
      <c r="AI305" s="115"/>
      <c r="AJ305" s="88"/>
      <c r="AK305" s="87"/>
      <c r="AL305" s="115"/>
      <c r="AM305" s="88"/>
      <c r="AN305" s="87"/>
      <c r="AO305" s="115"/>
      <c r="AP305" s="88"/>
      <c r="AQ305" s="87"/>
      <c r="AR305" s="115"/>
      <c r="AS305" s="88"/>
      <c r="AT305" s="87"/>
      <c r="AU305" s="115"/>
      <c r="AV305" s="88"/>
      <c r="AW305" s="87"/>
      <c r="AX305" s="115"/>
      <c r="AY305" s="88"/>
      <c r="AZ305" s="87"/>
      <c r="BA305" s="115"/>
      <c r="BB305" s="88"/>
      <c r="BC305" s="87"/>
      <c r="BD305" s="115"/>
      <c r="BE305" s="88"/>
      <c r="BF305" s="87"/>
      <c r="BG305" s="115"/>
      <c r="BH305" s="88"/>
      <c r="BI305" s="87"/>
      <c r="BJ305" s="115"/>
      <c r="BK305" s="88"/>
      <c r="BL305" s="87"/>
      <c r="BM305" s="115"/>
      <c r="BN305" s="88"/>
      <c r="BO305" s="87"/>
      <c r="BP305" s="115"/>
      <c r="BQ305" s="88"/>
    </row>
    <row r="306" spans="3:69" ht="20.25" customHeight="1" thickTop="1">
      <c r="C306" s="108"/>
      <c r="D306" s="109"/>
      <c r="E306" s="110"/>
      <c r="F306" s="111"/>
      <c r="G306" s="90"/>
      <c r="H306" s="116"/>
      <c r="I306" s="89"/>
      <c r="J306" s="90"/>
      <c r="K306" s="116"/>
      <c r="L306" s="89"/>
      <c r="M306" s="129"/>
      <c r="N306" s="129"/>
      <c r="O306" s="129"/>
      <c r="P306" s="129"/>
      <c r="Q306" s="129"/>
      <c r="R306" s="129"/>
      <c r="S306" s="90"/>
      <c r="T306" s="116"/>
      <c r="U306" s="89"/>
      <c r="V306" s="90"/>
      <c r="W306" s="116"/>
      <c r="X306" s="89"/>
      <c r="Y306" s="90"/>
      <c r="Z306" s="116"/>
      <c r="AA306" s="89"/>
      <c r="AB306" s="90"/>
      <c r="AC306" s="116"/>
      <c r="AD306" s="89"/>
      <c r="AE306" s="90"/>
      <c r="AF306" s="116"/>
      <c r="AG306" s="89"/>
      <c r="AH306" s="90"/>
      <c r="AI306" s="116"/>
      <c r="AJ306" s="89"/>
      <c r="AK306" s="90"/>
      <c r="AL306" s="116"/>
      <c r="AM306" s="89"/>
      <c r="AN306" s="90"/>
      <c r="AO306" s="116"/>
      <c r="AP306" s="89"/>
      <c r="AQ306" s="90"/>
      <c r="AR306" s="116"/>
      <c r="AS306" s="89"/>
      <c r="AT306" s="90"/>
      <c r="AU306" s="116"/>
      <c r="AV306" s="89"/>
      <c r="AW306" s="90"/>
      <c r="AX306" s="116"/>
      <c r="AY306" s="89"/>
      <c r="AZ306" s="90"/>
      <c r="BA306" s="116"/>
      <c r="BB306" s="89"/>
      <c r="BC306" s="90"/>
      <c r="BD306" s="116"/>
      <c r="BE306" s="89"/>
      <c r="BF306" s="90"/>
      <c r="BG306" s="116"/>
      <c r="BH306" s="89"/>
      <c r="BI306" s="90"/>
      <c r="BJ306" s="116"/>
      <c r="BK306" s="89"/>
      <c r="BL306" s="90"/>
      <c r="BM306" s="116"/>
      <c r="BN306" s="89"/>
      <c r="BO306" s="90"/>
      <c r="BP306" s="116"/>
      <c r="BQ306" s="89"/>
    </row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>
      <c r="B314" s="79"/>
    </row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>
      <c r="B326" s="79"/>
    </row>
    <row r="327" ht="20.25" customHeight="1">
      <c r="B327" s="79"/>
    </row>
    <row r="328" ht="20.25" customHeight="1"/>
    <row r="329" ht="15" customHeight="1"/>
    <row r="330" ht="20.25" customHeight="1"/>
    <row r="331" spans="3:69" s="79" customFormat="1" ht="20.25" customHeight="1"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</row>
    <row r="332" spans="3:69" s="79" customFormat="1" ht="20.25" customHeight="1"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</row>
    <row r="333" spans="3:69" s="79" customFormat="1" ht="20.25" customHeight="1"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</row>
    <row r="334" spans="3:69" s="79" customFormat="1" ht="20.25" customHeight="1"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</row>
    <row r="335" spans="3:69" s="79" customFormat="1" ht="20.25" customHeight="1"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</row>
    <row r="336" spans="3:69" s="79" customFormat="1" ht="20.25" customHeight="1"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</row>
  </sheetData>
  <sheetProtection selectLockedCells="1" selectUnlockedCells="1"/>
  <mergeCells count="4">
    <mergeCell ref="P39:Q39"/>
    <mergeCell ref="P77:Q77"/>
    <mergeCell ref="B2:F2"/>
    <mergeCell ref="B40:F40"/>
  </mergeCells>
  <dataValidations count="3">
    <dataValidation type="list" allowBlank="1" showInputMessage="1" showErrorMessage="1" sqref="B2 B40">
      <formula1>$B$78:$B$307</formula1>
    </dataValidation>
    <dataValidation type="list" allowBlank="1" showInputMessage="1" showErrorMessage="1" sqref="B17">
      <formula1>$B$18:$B$19</formula1>
    </dataValidation>
    <dataValidation type="list" allowBlank="1" showInputMessage="1" showErrorMessage="1" sqref="B55">
      <formula1>$B$56:$B$57</formula1>
    </dataValidation>
  </dataValidation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R165"/>
  <sheetViews>
    <sheetView zoomScalePageLayoutView="0" workbookViewId="0" topLeftCell="A1">
      <selection activeCell="A41" sqref="A41"/>
    </sheetView>
  </sheetViews>
  <sheetFormatPr defaultColWidth="9.00390625" defaultRowHeight="13.5"/>
  <cols>
    <col min="1" max="1" width="15.375" style="0" customWidth="1"/>
    <col min="2" max="2" width="7.125" style="75" customWidth="1"/>
    <col min="3" max="3" width="4.125" style="75" customWidth="1"/>
    <col min="4" max="5" width="7.125" style="75" customWidth="1"/>
    <col min="6" max="6" width="4.125" style="75" customWidth="1"/>
    <col min="7" max="8" width="7.125" style="75" customWidth="1"/>
    <col min="9" max="9" width="4.125" style="75" customWidth="1"/>
    <col min="10" max="11" width="7.125" style="75" customWidth="1"/>
    <col min="12" max="12" width="4.125" style="75" customWidth="1"/>
    <col min="13" max="14" width="7.125" style="75" customWidth="1"/>
    <col min="15" max="15" width="4.125" style="75" customWidth="1"/>
    <col min="16" max="17" width="7.125" style="75" customWidth="1"/>
    <col min="18" max="18" width="4.125" style="75" customWidth="1"/>
    <col min="19" max="20" width="7.125" style="75" customWidth="1"/>
    <col min="21" max="21" width="4.125" style="75" customWidth="1"/>
    <col min="22" max="23" width="7.125" style="75" customWidth="1"/>
    <col min="24" max="24" width="4.125" style="75" customWidth="1"/>
    <col min="25" max="26" width="7.125" style="75" customWidth="1"/>
    <col min="27" max="27" width="4.125" style="75" customWidth="1"/>
    <col min="28" max="29" width="7.125" style="75" customWidth="1"/>
    <col min="30" max="30" width="4.125" style="75" customWidth="1"/>
    <col min="31" max="32" width="7.125" style="75" customWidth="1"/>
    <col min="33" max="33" width="4.125" style="75" customWidth="1"/>
    <col min="34" max="35" width="7.125" style="75" customWidth="1"/>
    <col min="36" max="36" width="4.125" style="75" customWidth="1"/>
    <col min="37" max="38" width="7.125" style="75" customWidth="1"/>
    <col min="39" max="39" width="4.125" style="75" customWidth="1"/>
    <col min="40" max="41" width="7.125" style="75" customWidth="1"/>
    <col min="42" max="42" width="4.125" style="75" customWidth="1"/>
    <col min="43" max="44" width="7.125" style="75" customWidth="1"/>
    <col min="45" max="45" width="4.125" style="75" customWidth="1"/>
    <col min="46" max="47" width="7.125" style="75" customWidth="1"/>
    <col min="48" max="48" width="4.125" style="75" customWidth="1"/>
    <col min="49" max="50" width="7.125" style="75" customWidth="1"/>
    <col min="51" max="51" width="4.125" style="75" customWidth="1"/>
    <col min="52" max="53" width="7.125" style="75" customWidth="1"/>
    <col min="54" max="54" width="4.125" style="75" customWidth="1"/>
    <col min="55" max="56" width="7.125" style="75" customWidth="1"/>
    <col min="57" max="57" width="4.125" style="75" customWidth="1"/>
    <col min="58" max="59" width="7.125" style="75" customWidth="1"/>
    <col min="60" max="60" width="4.125" style="75" customWidth="1"/>
    <col min="61" max="62" width="7.125" style="75" customWidth="1"/>
    <col min="63" max="63" width="4.125" style="75" customWidth="1"/>
    <col min="64" max="65" width="7.125" style="75" customWidth="1"/>
    <col min="66" max="66" width="4.125" style="75" customWidth="1"/>
    <col min="67" max="68" width="7.125" style="75" customWidth="1"/>
    <col min="69" max="69" width="4.125" style="75" customWidth="1"/>
    <col min="70" max="70" width="7.125" style="75" customWidth="1"/>
  </cols>
  <sheetData>
    <row r="4" spans="2:70" ht="14.25">
      <c r="B4" s="79"/>
      <c r="C4" s="6"/>
      <c r="D4" s="6"/>
      <c r="E4" s="79"/>
      <c r="F4" s="6"/>
      <c r="G4" s="6"/>
      <c r="H4" s="79"/>
      <c r="I4" s="6"/>
      <c r="J4" s="6"/>
      <c r="K4" s="79"/>
      <c r="L4" s="6"/>
      <c r="M4" s="6"/>
      <c r="N4" s="79"/>
      <c r="O4" s="6"/>
      <c r="P4" s="6"/>
      <c r="Q4" s="79"/>
      <c r="R4" s="6"/>
      <c r="S4" s="6"/>
      <c r="T4" s="79"/>
      <c r="U4" s="6"/>
      <c r="V4" s="6"/>
      <c r="W4" s="79"/>
      <c r="X4" s="6"/>
      <c r="Y4" s="6"/>
      <c r="Z4" s="79"/>
      <c r="AA4" s="6"/>
      <c r="AB4" s="6"/>
      <c r="AC4" s="79"/>
      <c r="AD4" s="6"/>
      <c r="AE4" s="6"/>
      <c r="AF4" s="79"/>
      <c r="AG4" s="6"/>
      <c r="AH4" s="6"/>
      <c r="AI4" s="79"/>
      <c r="AJ4" s="6"/>
      <c r="AK4" s="6"/>
      <c r="AL4" s="79"/>
      <c r="AM4" s="6"/>
      <c r="AN4" s="6"/>
      <c r="AO4" s="79"/>
      <c r="AP4" s="6"/>
      <c r="AQ4" s="6"/>
      <c r="AR4" s="79"/>
      <c r="AS4" s="6"/>
      <c r="AT4" s="6"/>
      <c r="AU4" s="79"/>
      <c r="AV4" s="6"/>
      <c r="AW4" s="6"/>
      <c r="AX4" s="79"/>
      <c r="AY4" s="6"/>
      <c r="AZ4" s="6"/>
      <c r="BA4" s="79"/>
      <c r="BB4" s="6"/>
      <c r="BC4" s="6"/>
      <c r="BD4" s="79"/>
      <c r="BE4" s="6"/>
      <c r="BF4" s="6"/>
      <c r="BG4" s="79"/>
      <c r="BH4" s="6"/>
      <c r="BI4" s="6"/>
      <c r="BJ4" s="79"/>
      <c r="BK4" s="6"/>
      <c r="BL4" s="6"/>
      <c r="BM4" s="79"/>
      <c r="BN4" s="6"/>
      <c r="BO4" s="6"/>
      <c r="BP4" s="79"/>
      <c r="BQ4" s="6"/>
      <c r="BR4" s="6"/>
    </row>
    <row r="5" spans="5:70" ht="15.75">
      <c r="E5" s="118" t="e">
        <f>#REF!</f>
        <v>#REF!</v>
      </c>
      <c r="F5" s="119" t="e">
        <f>#REF!</f>
        <v>#REF!</v>
      </c>
      <c r="G5" s="120" t="e">
        <f>#REF!</f>
        <v>#REF!</v>
      </c>
      <c r="H5" s="118" t="e">
        <f>#REF!</f>
        <v>#REF!</v>
      </c>
      <c r="I5" s="119" t="e">
        <f>#REF!</f>
        <v>#REF!</v>
      </c>
      <c r="J5" s="120" t="e">
        <f>#REF!</f>
        <v>#REF!</v>
      </c>
      <c r="K5" s="118" t="e">
        <f>#REF!</f>
        <v>#REF!</v>
      </c>
      <c r="L5" s="119" t="e">
        <f>#REF!</f>
        <v>#REF!</v>
      </c>
      <c r="M5" s="120" t="e">
        <f>#REF!</f>
        <v>#REF!</v>
      </c>
      <c r="N5" s="118" t="e">
        <f>#REF!</f>
        <v>#REF!</v>
      </c>
      <c r="O5" s="119" t="e">
        <f>#REF!</f>
        <v>#REF!</v>
      </c>
      <c r="P5" s="120" t="e">
        <f>#REF!</f>
        <v>#REF!</v>
      </c>
      <c r="Q5" s="118" t="e">
        <f>#REF!</f>
        <v>#REF!</v>
      </c>
      <c r="R5" s="119" t="e">
        <f>#REF!</f>
        <v>#REF!</v>
      </c>
      <c r="S5" s="120" t="e">
        <f>#REF!</f>
        <v>#REF!</v>
      </c>
      <c r="T5" s="118" t="e">
        <f>#REF!</f>
        <v>#REF!</v>
      </c>
      <c r="U5" s="119" t="e">
        <f>#REF!</f>
        <v>#REF!</v>
      </c>
      <c r="V5" s="120" t="e">
        <f>#REF!</f>
        <v>#REF!</v>
      </c>
      <c r="W5" s="118" t="e">
        <f>#REF!</f>
        <v>#REF!</v>
      </c>
      <c r="X5" s="119" t="e">
        <f>#REF!</f>
        <v>#REF!</v>
      </c>
      <c r="Y5" s="120" t="e">
        <f>#REF!</f>
        <v>#REF!</v>
      </c>
      <c r="Z5" s="118" t="e">
        <f>#REF!</f>
        <v>#REF!</v>
      </c>
      <c r="AA5" s="119" t="e">
        <f>#REF!</f>
        <v>#REF!</v>
      </c>
      <c r="AB5" s="120" t="e">
        <f>#REF!</f>
        <v>#REF!</v>
      </c>
      <c r="AC5" s="118" t="e">
        <f>#REF!</f>
        <v>#REF!</v>
      </c>
      <c r="AD5" s="119" t="e">
        <f>#REF!</f>
        <v>#REF!</v>
      </c>
      <c r="AE5" s="120" t="e">
        <f>#REF!</f>
        <v>#REF!</v>
      </c>
      <c r="AF5" s="118" t="e">
        <f>#REF!</f>
        <v>#REF!</v>
      </c>
      <c r="AG5" s="119" t="e">
        <f>#REF!</f>
        <v>#REF!</v>
      </c>
      <c r="AH5" s="120" t="e">
        <f>#REF!</f>
        <v>#REF!</v>
      </c>
      <c r="AI5" s="118" t="e">
        <f>#REF!</f>
        <v>#REF!</v>
      </c>
      <c r="AJ5" s="119" t="e">
        <f>#REF!</f>
        <v>#REF!</v>
      </c>
      <c r="AK5" s="120" t="e">
        <f>#REF!</f>
        <v>#REF!</v>
      </c>
      <c r="AL5" s="118" t="e">
        <f>#REF!</f>
        <v>#REF!</v>
      </c>
      <c r="AM5" s="119" t="e">
        <f>#REF!</f>
        <v>#REF!</v>
      </c>
      <c r="AN5" s="120" t="e">
        <f>#REF!</f>
        <v>#REF!</v>
      </c>
      <c r="AO5" s="118" t="e">
        <f>#REF!</f>
        <v>#REF!</v>
      </c>
      <c r="AP5" s="119" t="e">
        <f>#REF!</f>
        <v>#REF!</v>
      </c>
      <c r="AQ5" s="120" t="e">
        <f>#REF!</f>
        <v>#REF!</v>
      </c>
      <c r="AR5" s="118" t="e">
        <f>#REF!</f>
        <v>#REF!</v>
      </c>
      <c r="AS5" s="119" t="e">
        <f>#REF!</f>
        <v>#REF!</v>
      </c>
      <c r="AT5" s="120" t="e">
        <f>#REF!</f>
        <v>#REF!</v>
      </c>
      <c r="AU5" s="118" t="e">
        <f>#REF!</f>
        <v>#REF!</v>
      </c>
      <c r="AV5" s="119" t="e">
        <f>#REF!</f>
        <v>#REF!</v>
      </c>
      <c r="AW5" s="120" t="e">
        <f>#REF!</f>
        <v>#REF!</v>
      </c>
      <c r="AX5" s="118" t="e">
        <f>#REF!</f>
        <v>#REF!</v>
      </c>
      <c r="AY5" s="119" t="e">
        <f>#REF!</f>
        <v>#REF!</v>
      </c>
      <c r="AZ5" s="120" t="e">
        <f>#REF!</f>
        <v>#REF!</v>
      </c>
      <c r="BA5" s="118" t="e">
        <f>#REF!</f>
        <v>#REF!</v>
      </c>
      <c r="BB5" s="119" t="e">
        <f>#REF!</f>
        <v>#REF!</v>
      </c>
      <c r="BC5" s="120" t="e">
        <f>#REF!</f>
        <v>#REF!</v>
      </c>
      <c r="BD5" s="118" t="e">
        <f>#REF!</f>
        <v>#REF!</v>
      </c>
      <c r="BE5" s="119" t="e">
        <f>#REF!</f>
        <v>#REF!</v>
      </c>
      <c r="BF5" s="120" t="e">
        <f>#REF!</f>
        <v>#REF!</v>
      </c>
      <c r="BG5" s="118" t="e">
        <f>#REF!</f>
        <v>#REF!</v>
      </c>
      <c r="BH5" s="119" t="e">
        <f>#REF!</f>
        <v>#REF!</v>
      </c>
      <c r="BI5" s="120" t="e">
        <f>#REF!</f>
        <v>#REF!</v>
      </c>
      <c r="BJ5" s="118" t="e">
        <f>#REF!</f>
        <v>#REF!</v>
      </c>
      <c r="BK5" s="119" t="e">
        <f>#REF!</f>
        <v>#REF!</v>
      </c>
      <c r="BL5" s="120" t="e">
        <f>#REF!</f>
        <v>#REF!</v>
      </c>
      <c r="BM5" s="118" t="e">
        <f>#REF!</f>
        <v>#REF!</v>
      </c>
      <c r="BN5" s="119" t="e">
        <f>#REF!</f>
        <v>#REF!</v>
      </c>
      <c r="BO5" s="120" t="e">
        <f>#REF!</f>
        <v>#REF!</v>
      </c>
      <c r="BP5" s="118" t="e">
        <f>#REF!</f>
        <v>#REF!</v>
      </c>
      <c r="BQ5" s="119" t="e">
        <f>#REF!</f>
        <v>#REF!</v>
      </c>
      <c r="BR5" s="120" t="e">
        <f>#REF!</f>
        <v>#REF!</v>
      </c>
    </row>
    <row r="6" spans="5:70" ht="15.75">
      <c r="E6" s="105" t="str">
        <f>Number!D32</f>
        <v>日本大 - 慶応大</v>
      </c>
      <c r="F6" s="106">
        <f>Number!E32</f>
        <v>0</v>
      </c>
      <c r="G6" s="158" t="str">
        <f>Number!F32</f>
        <v>慶応大 - 日本大</v>
      </c>
      <c r="H6" s="105" t="str">
        <f>Number!G32</f>
        <v>慶応大 - 同志社</v>
      </c>
      <c r="I6" s="106">
        <f>Number!H32</f>
        <v>0</v>
      </c>
      <c r="J6" s="158" t="str">
        <f>Number!I32</f>
        <v>同志社 - 慶応大</v>
      </c>
      <c r="K6" s="105" t="str">
        <f>Number!J32</f>
        <v>日本大 - 早稲田</v>
      </c>
      <c r="L6" s="106">
        <f>Number!K32</f>
        <v>0</v>
      </c>
      <c r="M6" s="158" t="str">
        <f>Number!L32</f>
        <v>早稲田 - 日本大</v>
      </c>
      <c r="N6" s="105" t="str">
        <f>Number!M32</f>
        <v>日経大 - 日本大</v>
      </c>
      <c r="O6" s="106">
        <f>Number!N32</f>
        <v>0</v>
      </c>
      <c r="P6" s="158" t="str">
        <f>Number!O32</f>
        <v>日本大 - 日経大</v>
      </c>
      <c r="Q6" s="105" t="str">
        <f>Number!P32</f>
        <v>金沢大 - 日経大</v>
      </c>
      <c r="R6" s="106">
        <f>Number!Q32</f>
        <v>0</v>
      </c>
      <c r="S6" s="158" t="str">
        <f>Number!R32</f>
        <v>日経大 - 金沢大</v>
      </c>
      <c r="T6" s="105" t="str">
        <f>Number!S32</f>
        <v>同志社 - 日経大</v>
      </c>
      <c r="U6" s="106">
        <f>Number!T32</f>
        <v>0</v>
      </c>
      <c r="V6" s="158" t="str">
        <f>Number!U32</f>
        <v>日経大 - 同志社</v>
      </c>
      <c r="W6" s="105" t="str">
        <f>Number!V32</f>
        <v>関西学 - 東京大</v>
      </c>
      <c r="X6" s="106">
        <f>Number!W32</f>
        <v>0</v>
      </c>
      <c r="Y6" s="158" t="str">
        <f>Number!X32</f>
        <v>東京大 - 関西学</v>
      </c>
      <c r="Z6" s="105" t="str">
        <f>Number!Y32</f>
        <v>同志社 - 関西学</v>
      </c>
      <c r="AA6" s="106">
        <f>Number!Z32</f>
        <v>0</v>
      </c>
      <c r="AB6" s="158" t="str">
        <f>Number!AA32</f>
        <v>関西学 - 同志社</v>
      </c>
      <c r="AC6" s="105" t="str">
        <f>Number!AB32</f>
        <v>同志社 - 吉田ST</v>
      </c>
      <c r="AD6" s="106">
        <f>Number!AC32</f>
        <v>0</v>
      </c>
      <c r="AE6" s="158" t="str">
        <f>Number!AD32</f>
        <v>吉田ST - 同志社</v>
      </c>
      <c r="AF6" s="105" t="str">
        <f>Number!AE32</f>
        <v>吉田ST - 早稲田</v>
      </c>
      <c r="AG6" s="106">
        <f>Number!AF32</f>
        <v>0</v>
      </c>
      <c r="AH6" s="158" t="str">
        <f>Number!AG32</f>
        <v>早稲田 - 吉田ST</v>
      </c>
      <c r="AI6" s="105" t="str">
        <f>Number!AH32</f>
        <v>吉田ST - 日本大</v>
      </c>
      <c r="AJ6" s="106">
        <f>Number!AI32</f>
        <v>0</v>
      </c>
      <c r="AK6" s="158" t="str">
        <f>Number!AJ32</f>
        <v>日本大 - 吉田ST</v>
      </c>
      <c r="AL6" s="105" t="str">
        <f>Number!AK32</f>
        <v>日経大 - 吉田ST</v>
      </c>
      <c r="AM6" s="106">
        <f>Number!AL32</f>
        <v>0</v>
      </c>
      <c r="AN6" s="158" t="str">
        <f>Number!AM32</f>
        <v>吉田ST - 日経大</v>
      </c>
      <c r="AO6" s="105" t="str">
        <f>Number!AN32</f>
        <v> - </v>
      </c>
      <c r="AP6" s="106">
        <f>Number!AO32</f>
        <v>0</v>
      </c>
      <c r="AQ6" s="158" t="str">
        <f>Number!AP32</f>
        <v> - </v>
      </c>
      <c r="AR6" s="105" t="str">
        <f>Number!AQ32</f>
        <v> - </v>
      </c>
      <c r="AS6" s="106">
        <f>Number!AR32</f>
        <v>0</v>
      </c>
      <c r="AT6" s="158" t="str">
        <f>Number!AS32</f>
        <v> - </v>
      </c>
      <c r="AU6" s="105" t="str">
        <f>Number!AT32</f>
        <v> - </v>
      </c>
      <c r="AV6" s="106">
        <f>Number!AU32</f>
        <v>0</v>
      </c>
      <c r="AW6" s="158" t="str">
        <f>Number!AV32</f>
        <v> - </v>
      </c>
      <c r="AX6" s="105" t="str">
        <f>Number!AW32</f>
        <v> - </v>
      </c>
      <c r="AY6" s="106">
        <f>Number!AX32</f>
        <v>0</v>
      </c>
      <c r="AZ6" s="158" t="str">
        <f>Number!AY32</f>
        <v> - </v>
      </c>
      <c r="BA6" s="105" t="str">
        <f>Number!AZ32</f>
        <v> - </v>
      </c>
      <c r="BB6" s="106">
        <f>Number!BA32</f>
        <v>0</v>
      </c>
      <c r="BC6" s="158" t="str">
        <f>Number!BB32</f>
        <v> - </v>
      </c>
      <c r="BD6" s="105" t="str">
        <f>Number!BC32</f>
        <v> - </v>
      </c>
      <c r="BE6" s="106">
        <f>Number!BD32</f>
        <v>0</v>
      </c>
      <c r="BF6" s="158" t="str">
        <f>Number!BE32</f>
        <v> - </v>
      </c>
      <c r="BG6" s="105" t="str">
        <f>Number!BF32</f>
        <v> - </v>
      </c>
      <c r="BH6" s="106">
        <f>Number!BG32</f>
        <v>0</v>
      </c>
      <c r="BI6" s="158" t="str">
        <f>Number!BH32</f>
        <v> - </v>
      </c>
      <c r="BJ6" s="105" t="str">
        <f>Number!BI32</f>
        <v> - </v>
      </c>
      <c r="BK6" s="106">
        <f>Number!BJ32</f>
        <v>0</v>
      </c>
      <c r="BL6" s="158" t="str">
        <f>Number!BK32</f>
        <v> - </v>
      </c>
      <c r="BM6" s="105" t="str">
        <f>Number!BL32</f>
        <v> - </v>
      </c>
      <c r="BN6" s="106">
        <f>Number!BM32</f>
        <v>0</v>
      </c>
      <c r="BO6" s="158" t="str">
        <f>Number!BN32</f>
        <v> - </v>
      </c>
      <c r="BP6" s="105" t="str">
        <f>Number!BO32</f>
        <v> - </v>
      </c>
      <c r="BQ6" s="106">
        <f>Number!BP32</f>
        <v>0</v>
      </c>
      <c r="BR6" s="158" t="str">
        <f>Number!BQ32</f>
        <v> - </v>
      </c>
    </row>
    <row r="7" spans="5:70" ht="15.75">
      <c r="E7" s="162">
        <f>Number!D33</f>
        <v>0</v>
      </c>
      <c r="F7" s="163">
        <f>Number!E33</f>
        <v>0</v>
      </c>
      <c r="G7" s="164">
        <f>Number!F33</f>
        <v>0</v>
      </c>
      <c r="H7" s="162">
        <f>Number!G33</f>
        <v>0</v>
      </c>
      <c r="I7" s="163">
        <f>Number!H33</f>
        <v>0</v>
      </c>
      <c r="J7" s="164">
        <f>Number!I33</f>
        <v>0</v>
      </c>
      <c r="K7" s="162">
        <f>Number!J33</f>
        <v>0</v>
      </c>
      <c r="L7" s="163">
        <f>Number!K33</f>
        <v>0</v>
      </c>
      <c r="M7" s="164">
        <f>Number!L33</f>
        <v>0</v>
      </c>
      <c r="N7" s="162">
        <f>Number!M33</f>
        <v>0</v>
      </c>
      <c r="O7" s="163">
        <f>Number!N33</f>
        <v>0</v>
      </c>
      <c r="P7" s="164">
        <f>Number!O33</f>
        <v>0</v>
      </c>
      <c r="Q7" s="162">
        <f>Number!P33</f>
        <v>0</v>
      </c>
      <c r="R7" s="163">
        <f>Number!Q33</f>
        <v>0</v>
      </c>
      <c r="S7" s="164">
        <f>Number!R33</f>
        <v>0</v>
      </c>
      <c r="T7" s="162">
        <f>Number!S33</f>
        <v>0</v>
      </c>
      <c r="U7" s="163">
        <f>Number!T33</f>
        <v>0</v>
      </c>
      <c r="V7" s="164">
        <f>Number!U33</f>
        <v>0</v>
      </c>
      <c r="W7" s="162">
        <f>Number!V33</f>
        <v>0</v>
      </c>
      <c r="X7" s="163">
        <f>Number!W33</f>
        <v>0</v>
      </c>
      <c r="Y7" s="164">
        <f>Number!X33</f>
        <v>0</v>
      </c>
      <c r="Z7" s="162">
        <f>Number!Y33</f>
        <v>0</v>
      </c>
      <c r="AA7" s="163">
        <f>Number!Z33</f>
        <v>0</v>
      </c>
      <c r="AB7" s="164">
        <f>Number!AA33</f>
        <v>0</v>
      </c>
      <c r="AC7" s="162">
        <f>Number!AB33</f>
        <v>0</v>
      </c>
      <c r="AD7" s="163">
        <f>Number!AC33</f>
        <v>0</v>
      </c>
      <c r="AE7" s="164">
        <f>Number!AD33</f>
        <v>0</v>
      </c>
      <c r="AF7" s="162">
        <f>Number!AE33</f>
        <v>0</v>
      </c>
      <c r="AG7" s="163">
        <f>Number!AF33</f>
        <v>0</v>
      </c>
      <c r="AH7" s="164">
        <f>Number!AG33</f>
        <v>0</v>
      </c>
      <c r="AI7" s="162">
        <f>Number!AH33</f>
        <v>0</v>
      </c>
      <c r="AJ7" s="163">
        <f>Number!AI33</f>
        <v>0</v>
      </c>
      <c r="AK7" s="164">
        <f>Number!AJ33</f>
        <v>0</v>
      </c>
      <c r="AL7" s="162">
        <f>Number!AK33</f>
        <v>0</v>
      </c>
      <c r="AM7" s="163">
        <f>Number!AL33</f>
        <v>0</v>
      </c>
      <c r="AN7" s="164">
        <f>Number!AM33</f>
        <v>0</v>
      </c>
      <c r="AO7" s="162">
        <f>Number!AN33</f>
        <v>0</v>
      </c>
      <c r="AP7" s="163">
        <f>Number!AO33</f>
        <v>0</v>
      </c>
      <c r="AQ7" s="164">
        <f>Number!AP33</f>
        <v>0</v>
      </c>
      <c r="AR7" s="162">
        <f>Number!AQ33</f>
        <v>0</v>
      </c>
      <c r="AS7" s="163">
        <f>Number!AR33</f>
        <v>0</v>
      </c>
      <c r="AT7" s="164">
        <f>Number!AS33</f>
        <v>0</v>
      </c>
      <c r="AU7" s="162">
        <f>Number!AT33</f>
        <v>0</v>
      </c>
      <c r="AV7" s="163">
        <f>Number!AU33</f>
        <v>0</v>
      </c>
      <c r="AW7" s="164">
        <f>Number!AV33</f>
        <v>0</v>
      </c>
      <c r="AX7" s="162">
        <f>Number!AW33</f>
        <v>0</v>
      </c>
      <c r="AY7" s="163">
        <f>Number!AX33</f>
        <v>0</v>
      </c>
      <c r="AZ7" s="164">
        <f>Number!AY33</f>
        <v>0</v>
      </c>
      <c r="BA7" s="162">
        <f>Number!AZ33</f>
        <v>0</v>
      </c>
      <c r="BB7" s="163">
        <f>Number!BA33</f>
        <v>0</v>
      </c>
      <c r="BC7" s="164">
        <f>Number!BB33</f>
        <v>0</v>
      </c>
      <c r="BD7" s="162">
        <f>Number!BC33</f>
        <v>0</v>
      </c>
      <c r="BE7" s="163">
        <f>Number!BD33</f>
        <v>0</v>
      </c>
      <c r="BF7" s="164">
        <f>Number!BE33</f>
        <v>0</v>
      </c>
      <c r="BG7" s="162">
        <f>Number!BF33</f>
        <v>0</v>
      </c>
      <c r="BH7" s="163">
        <f>Number!BG33</f>
        <v>0</v>
      </c>
      <c r="BI7" s="164">
        <f>Number!BH33</f>
        <v>0</v>
      </c>
      <c r="BJ7" s="162">
        <f>Number!BI33</f>
        <v>0</v>
      </c>
      <c r="BK7" s="163">
        <f>Number!BJ33</f>
        <v>0</v>
      </c>
      <c r="BL7" s="164">
        <f>Number!BK33</f>
        <v>0</v>
      </c>
      <c r="BM7" s="162">
        <f>Number!BL33</f>
        <v>0</v>
      </c>
      <c r="BN7" s="163">
        <f>Number!BM33</f>
        <v>0</v>
      </c>
      <c r="BO7" s="164">
        <f>Number!BN33</f>
        <v>0</v>
      </c>
      <c r="BP7" s="162">
        <f>Number!BO33</f>
        <v>0</v>
      </c>
      <c r="BQ7" s="163">
        <f>Number!BP33</f>
        <v>0</v>
      </c>
      <c r="BR7" s="164">
        <f>Number!BQ33</f>
        <v>0</v>
      </c>
    </row>
    <row r="8" spans="5:70" ht="15.75">
      <c r="E8" s="105" t="str">
        <f>Number!D34</f>
        <v>早稲田 - 同志社</v>
      </c>
      <c r="F8" s="106">
        <f>Number!E34</f>
        <v>0</v>
      </c>
      <c r="G8" s="158" t="str">
        <f>Number!F34</f>
        <v>同志社 - 早稲田</v>
      </c>
      <c r="H8" s="105" t="str">
        <f>Number!G34</f>
        <v>東京大 - 日本大</v>
      </c>
      <c r="I8" s="106">
        <f>Number!H34</f>
        <v>0</v>
      </c>
      <c r="J8" s="158" t="str">
        <f>Number!I34</f>
        <v>日本大 - 東京大</v>
      </c>
      <c r="K8" s="105" t="str">
        <f>Number!J34</f>
        <v>日経大 - 関西学</v>
      </c>
      <c r="L8" s="106">
        <f>Number!K34</f>
        <v>0</v>
      </c>
      <c r="M8" s="158" t="str">
        <f>Number!L34</f>
        <v>関西学 - 日経大</v>
      </c>
      <c r="N8" s="105" t="str">
        <f>Number!M34</f>
        <v>吉田ST - 関西学</v>
      </c>
      <c r="O8" s="106">
        <f>Number!N34</f>
        <v>0</v>
      </c>
      <c r="P8" s="158" t="str">
        <f>Number!O34</f>
        <v>関西学 - 吉田ST</v>
      </c>
      <c r="Q8" s="105" t="str">
        <f>Number!P34</f>
        <v>同志社 - 東京大</v>
      </c>
      <c r="R8" s="106">
        <f>Number!Q34</f>
        <v>0</v>
      </c>
      <c r="S8" s="158" t="str">
        <f>Number!R34</f>
        <v>東京大 - 同志社</v>
      </c>
      <c r="T8" s="105" t="str">
        <f>Number!S34</f>
        <v>東京大 - 早稲田</v>
      </c>
      <c r="U8" s="106">
        <f>Number!T34</f>
        <v>0</v>
      </c>
      <c r="V8" s="158" t="str">
        <f>Number!U34</f>
        <v>早稲田 - 東京大</v>
      </c>
      <c r="W8" s="105" t="str">
        <f>Number!V34</f>
        <v>金沢大 - 同志社</v>
      </c>
      <c r="X8" s="106">
        <f>Number!W34</f>
        <v>0</v>
      </c>
      <c r="Y8" s="158" t="str">
        <f>Number!X34</f>
        <v>同志社 - 金沢大</v>
      </c>
      <c r="Z8" s="105" t="str">
        <f>Number!Y34</f>
        <v>金沢大 - 慶応大</v>
      </c>
      <c r="AA8" s="106">
        <f>Number!Z34</f>
        <v>0</v>
      </c>
      <c r="AB8" s="158" t="str">
        <f>Number!AA34</f>
        <v>慶応大 - 金沢大</v>
      </c>
      <c r="AC8" s="105" t="str">
        <f>Number!AB34</f>
        <v>早稲田 - 慶応大</v>
      </c>
      <c r="AD8" s="106">
        <f>Number!AC34</f>
        <v>0</v>
      </c>
      <c r="AE8" s="158" t="str">
        <f>Number!AD34</f>
        <v>慶応大 - 早稲田</v>
      </c>
      <c r="AF8" s="105" t="str">
        <f>Number!AE34</f>
        <v>日本大 - 同志社</v>
      </c>
      <c r="AG8" s="106">
        <f>Number!AF34</f>
        <v>0</v>
      </c>
      <c r="AH8" s="158" t="str">
        <f>Number!AG34</f>
        <v>同志社 - 日本大</v>
      </c>
      <c r="AI8" s="105" t="str">
        <f>Number!AH34</f>
        <v>慶応大 - 日経大</v>
      </c>
      <c r="AJ8" s="106">
        <f>Number!AI34</f>
        <v>0</v>
      </c>
      <c r="AK8" s="158" t="str">
        <f>Number!AJ34</f>
        <v>日経大 - 慶応大</v>
      </c>
      <c r="AL8" s="105" t="str">
        <f>Number!AK34</f>
        <v>日本大 - 金沢大</v>
      </c>
      <c r="AM8" s="106">
        <f>Number!AL34</f>
        <v>0</v>
      </c>
      <c r="AN8" s="158" t="str">
        <f>Number!AM34</f>
        <v>金沢大 - 日本大</v>
      </c>
      <c r="AO8" s="105" t="str">
        <f>Number!AN34</f>
        <v> - </v>
      </c>
      <c r="AP8" s="106">
        <f>Number!AO34</f>
        <v>0</v>
      </c>
      <c r="AQ8" s="158" t="str">
        <f>Number!AP34</f>
        <v> - </v>
      </c>
      <c r="AR8" s="105" t="str">
        <f>Number!AQ34</f>
        <v> - </v>
      </c>
      <c r="AS8" s="106">
        <f>Number!AR34</f>
        <v>0</v>
      </c>
      <c r="AT8" s="158" t="str">
        <f>Number!AS34</f>
        <v> - </v>
      </c>
      <c r="AU8" s="105" t="str">
        <f>Number!AT34</f>
        <v> - </v>
      </c>
      <c r="AV8" s="106">
        <f>Number!AU34</f>
        <v>0</v>
      </c>
      <c r="AW8" s="158" t="str">
        <f>Number!AV34</f>
        <v> - </v>
      </c>
      <c r="AX8" s="105" t="str">
        <f>Number!AW34</f>
        <v> - </v>
      </c>
      <c r="AY8" s="106">
        <f>Number!AX34</f>
        <v>0</v>
      </c>
      <c r="AZ8" s="158" t="str">
        <f>Number!AY34</f>
        <v> - </v>
      </c>
      <c r="BA8" s="105" t="str">
        <f>Number!AZ34</f>
        <v> - </v>
      </c>
      <c r="BB8" s="106">
        <f>Number!BA34</f>
        <v>0</v>
      </c>
      <c r="BC8" s="158" t="str">
        <f>Number!BB34</f>
        <v> - </v>
      </c>
      <c r="BD8" s="105" t="str">
        <f>Number!BC34</f>
        <v> - </v>
      </c>
      <c r="BE8" s="106">
        <f>Number!BD34</f>
        <v>0</v>
      </c>
      <c r="BF8" s="158" t="str">
        <f>Number!BE34</f>
        <v> - </v>
      </c>
      <c r="BG8" s="105" t="str">
        <f>Number!BF34</f>
        <v> - </v>
      </c>
      <c r="BH8" s="106">
        <f>Number!BG34</f>
        <v>0</v>
      </c>
      <c r="BI8" s="158" t="str">
        <f>Number!BH34</f>
        <v> - </v>
      </c>
      <c r="BJ8" s="105" t="str">
        <f>Number!BI34</f>
        <v> - </v>
      </c>
      <c r="BK8" s="106">
        <f>Number!BJ34</f>
        <v>0</v>
      </c>
      <c r="BL8" s="158" t="str">
        <f>Number!BK34</f>
        <v> - </v>
      </c>
      <c r="BM8" s="105" t="str">
        <f>Number!BL34</f>
        <v> - </v>
      </c>
      <c r="BN8" s="106">
        <f>Number!BM34</f>
        <v>0</v>
      </c>
      <c r="BO8" s="158" t="str">
        <f>Number!BN34</f>
        <v> - </v>
      </c>
      <c r="BP8" s="105" t="str">
        <f>Number!BO34</f>
        <v> - </v>
      </c>
      <c r="BQ8" s="106">
        <f>Number!BP34</f>
        <v>0</v>
      </c>
      <c r="BR8" s="158" t="str">
        <f>Number!BQ34</f>
        <v> - </v>
      </c>
    </row>
    <row r="9" spans="5:70" ht="15.75">
      <c r="E9" s="162">
        <f>Number!D35</f>
        <v>0</v>
      </c>
      <c r="F9" s="163">
        <f>Number!E35</f>
        <v>0</v>
      </c>
      <c r="G9" s="164">
        <f>Number!F35</f>
        <v>0</v>
      </c>
      <c r="H9" s="162">
        <f>Number!G35</f>
        <v>0</v>
      </c>
      <c r="I9" s="163">
        <f>Number!H35</f>
        <v>0</v>
      </c>
      <c r="J9" s="164">
        <f>Number!I35</f>
        <v>0</v>
      </c>
      <c r="K9" s="162">
        <f>Number!J35</f>
        <v>0</v>
      </c>
      <c r="L9" s="163">
        <f>Number!K35</f>
        <v>0</v>
      </c>
      <c r="M9" s="164">
        <f>Number!L35</f>
        <v>0</v>
      </c>
      <c r="N9" s="162">
        <f>Number!M35</f>
        <v>0</v>
      </c>
      <c r="O9" s="163">
        <f>Number!N35</f>
        <v>0</v>
      </c>
      <c r="P9" s="164">
        <f>Number!O35</f>
        <v>0</v>
      </c>
      <c r="Q9" s="162">
        <f>Number!P35</f>
        <v>0</v>
      </c>
      <c r="R9" s="163">
        <f>Number!Q35</f>
        <v>0</v>
      </c>
      <c r="S9" s="164">
        <f>Number!R35</f>
        <v>0</v>
      </c>
      <c r="T9" s="162">
        <f>Number!S35</f>
        <v>0</v>
      </c>
      <c r="U9" s="163">
        <f>Number!T35</f>
        <v>0</v>
      </c>
      <c r="V9" s="164">
        <f>Number!U35</f>
        <v>0</v>
      </c>
      <c r="W9" s="162">
        <f>Number!V35</f>
        <v>0</v>
      </c>
      <c r="X9" s="163">
        <f>Number!W35</f>
        <v>0</v>
      </c>
      <c r="Y9" s="164">
        <f>Number!X35</f>
        <v>0</v>
      </c>
      <c r="Z9" s="162">
        <f>Number!Y35</f>
        <v>0</v>
      </c>
      <c r="AA9" s="163">
        <f>Number!Z35</f>
        <v>0</v>
      </c>
      <c r="AB9" s="164">
        <f>Number!AA35</f>
        <v>0</v>
      </c>
      <c r="AC9" s="162">
        <f>Number!AB35</f>
        <v>0</v>
      </c>
      <c r="AD9" s="163">
        <f>Number!AC35</f>
        <v>0</v>
      </c>
      <c r="AE9" s="164">
        <f>Number!AD35</f>
        <v>0</v>
      </c>
      <c r="AF9" s="162">
        <f>Number!AE35</f>
        <v>0</v>
      </c>
      <c r="AG9" s="163">
        <f>Number!AF35</f>
        <v>0</v>
      </c>
      <c r="AH9" s="164">
        <f>Number!AG35</f>
        <v>0</v>
      </c>
      <c r="AI9" s="162">
        <f>Number!AH35</f>
        <v>0</v>
      </c>
      <c r="AJ9" s="163">
        <f>Number!AI35</f>
        <v>0</v>
      </c>
      <c r="AK9" s="164">
        <f>Number!AJ35</f>
        <v>0</v>
      </c>
      <c r="AL9" s="162">
        <f>Number!AK35</f>
        <v>0</v>
      </c>
      <c r="AM9" s="163">
        <f>Number!AL35</f>
        <v>0</v>
      </c>
      <c r="AN9" s="164">
        <f>Number!AM35</f>
        <v>0</v>
      </c>
      <c r="AO9" s="162">
        <f>Number!AN35</f>
        <v>0</v>
      </c>
      <c r="AP9" s="163">
        <f>Number!AO35</f>
        <v>0</v>
      </c>
      <c r="AQ9" s="164">
        <f>Number!AP35</f>
        <v>0</v>
      </c>
      <c r="AR9" s="162">
        <f>Number!AQ35</f>
        <v>0</v>
      </c>
      <c r="AS9" s="163">
        <f>Number!AR35</f>
        <v>0</v>
      </c>
      <c r="AT9" s="164">
        <f>Number!AS35</f>
        <v>0</v>
      </c>
      <c r="AU9" s="162">
        <f>Number!AT35</f>
        <v>0</v>
      </c>
      <c r="AV9" s="163">
        <f>Number!AU35</f>
        <v>0</v>
      </c>
      <c r="AW9" s="164">
        <f>Number!AV35</f>
        <v>0</v>
      </c>
      <c r="AX9" s="162">
        <f>Number!AW35</f>
        <v>0</v>
      </c>
      <c r="AY9" s="163">
        <f>Number!AX35</f>
        <v>0</v>
      </c>
      <c r="AZ9" s="164">
        <f>Number!AY35</f>
        <v>0</v>
      </c>
      <c r="BA9" s="162">
        <f>Number!AZ35</f>
        <v>0</v>
      </c>
      <c r="BB9" s="163">
        <f>Number!BA35</f>
        <v>0</v>
      </c>
      <c r="BC9" s="164">
        <f>Number!BB35</f>
        <v>0</v>
      </c>
      <c r="BD9" s="162">
        <f>Number!BC35</f>
        <v>0</v>
      </c>
      <c r="BE9" s="163">
        <f>Number!BD35</f>
        <v>0</v>
      </c>
      <c r="BF9" s="164">
        <f>Number!BE35</f>
        <v>0</v>
      </c>
      <c r="BG9" s="162">
        <f>Number!BF35</f>
        <v>0</v>
      </c>
      <c r="BH9" s="163">
        <f>Number!BG35</f>
        <v>0</v>
      </c>
      <c r="BI9" s="164">
        <f>Number!BH35</f>
        <v>0</v>
      </c>
      <c r="BJ9" s="162">
        <f>Number!BI35</f>
        <v>0</v>
      </c>
      <c r="BK9" s="163">
        <f>Number!BJ35</f>
        <v>0</v>
      </c>
      <c r="BL9" s="164">
        <f>Number!BK35</f>
        <v>0</v>
      </c>
      <c r="BM9" s="162">
        <f>Number!BL35</f>
        <v>0</v>
      </c>
      <c r="BN9" s="163">
        <f>Number!BM35</f>
        <v>0</v>
      </c>
      <c r="BO9" s="164">
        <f>Number!BN35</f>
        <v>0</v>
      </c>
      <c r="BP9" s="162">
        <f>Number!BO35</f>
        <v>0</v>
      </c>
      <c r="BQ9" s="163">
        <f>Number!BP35</f>
        <v>0</v>
      </c>
      <c r="BR9" s="164">
        <f>Number!BQ35</f>
        <v>0</v>
      </c>
    </row>
    <row r="10" spans="5:70" ht="15.75">
      <c r="E10" s="105" t="str">
        <f>Number!D36</f>
        <v>日経大 - 東京大</v>
      </c>
      <c r="F10" s="106">
        <f>Number!E36</f>
        <v>0</v>
      </c>
      <c r="G10" s="158" t="str">
        <f>Number!F36</f>
        <v>東京大 - 日経大</v>
      </c>
      <c r="H10" s="105" t="str">
        <f>Number!G36</f>
        <v>早稲田 - 日経大</v>
      </c>
      <c r="I10" s="106">
        <f>Number!H36</f>
        <v>0</v>
      </c>
      <c r="J10" s="158" t="str">
        <f>Number!I36</f>
        <v>日経大 - 早稲田</v>
      </c>
      <c r="K10" s="105" t="str">
        <f>Number!J36</f>
        <v>金沢大 - 吉田ST</v>
      </c>
      <c r="L10" s="106">
        <f>Number!K36</f>
        <v>0</v>
      </c>
      <c r="M10" s="158" t="str">
        <f>Number!L36</f>
        <v>吉田ST - 金沢大</v>
      </c>
      <c r="N10" s="105" t="str">
        <f>Number!M36</f>
        <v>早稲田 - 金沢大</v>
      </c>
      <c r="O10" s="106">
        <f>Number!N36</f>
        <v>0</v>
      </c>
      <c r="P10" s="158" t="str">
        <f>Number!O36</f>
        <v>金沢大 - 早稲田</v>
      </c>
      <c r="Q10" s="105" t="str">
        <f>Number!P36</f>
        <v>関西学 - 早稲田</v>
      </c>
      <c r="R10" s="106">
        <f>Number!Q36</f>
        <v>0</v>
      </c>
      <c r="S10" s="158" t="str">
        <f>Number!R36</f>
        <v>早稲田 - 関西学</v>
      </c>
      <c r="T10" s="105" t="str">
        <f>Number!S36</f>
        <v>関西学 - 金沢大</v>
      </c>
      <c r="U10" s="106">
        <f>Number!T36</f>
        <v>0</v>
      </c>
      <c r="V10" s="158" t="str">
        <f>Number!U36</f>
        <v>金沢大 - 関西学</v>
      </c>
      <c r="W10" s="105" t="str">
        <f>Number!V36</f>
        <v>慶応大 - 吉田ST</v>
      </c>
      <c r="X10" s="106">
        <f>Number!W36</f>
        <v>0</v>
      </c>
      <c r="Y10" s="158" t="str">
        <f>Number!X36</f>
        <v>吉田ST - 慶応大</v>
      </c>
      <c r="Z10" s="105" t="str">
        <f>Number!Y36</f>
        <v>吉田ST - 東京大</v>
      </c>
      <c r="AA10" s="106">
        <f>Number!Z36</f>
        <v>0</v>
      </c>
      <c r="AB10" s="158" t="str">
        <f>Number!AA36</f>
        <v>東京大 - 吉田ST</v>
      </c>
      <c r="AC10" s="105" t="str">
        <f>Number!AB36</f>
        <v>関西学 - 日本大</v>
      </c>
      <c r="AD10" s="106">
        <f>Number!AC36</f>
        <v>0</v>
      </c>
      <c r="AE10" s="158" t="str">
        <f>Number!AD36</f>
        <v>日本大 - 関西学</v>
      </c>
      <c r="AF10" s="105" t="str">
        <f>Number!AE36</f>
        <v>慶応大 - 関西学</v>
      </c>
      <c r="AG10" s="106">
        <f>Number!AF36</f>
        <v>0</v>
      </c>
      <c r="AH10" s="158" t="str">
        <f>Number!AG36</f>
        <v>関西学 - 慶応大</v>
      </c>
      <c r="AI10" s="105" t="str">
        <f>Number!AH36</f>
        <v>東京大 - 金沢大</v>
      </c>
      <c r="AJ10" s="106">
        <f>Number!AI36</f>
        <v>0</v>
      </c>
      <c r="AK10" s="158" t="str">
        <f>Number!AJ36</f>
        <v>金沢大 - 東京大</v>
      </c>
      <c r="AL10" s="105" t="str">
        <f>Number!AK36</f>
        <v>東京大 - 慶応大</v>
      </c>
      <c r="AM10" s="106">
        <f>Number!AL36</f>
        <v>0</v>
      </c>
      <c r="AN10" s="158" t="str">
        <f>Number!AM36</f>
        <v>慶応大 - 東京大</v>
      </c>
      <c r="AO10" s="105" t="str">
        <f>Number!AN36</f>
        <v> - </v>
      </c>
      <c r="AP10" s="106">
        <f>Number!AO36</f>
        <v>0</v>
      </c>
      <c r="AQ10" s="158" t="str">
        <f>Number!AP36</f>
        <v> - </v>
      </c>
      <c r="AR10" s="105" t="str">
        <f>Number!AQ36</f>
        <v> - </v>
      </c>
      <c r="AS10" s="106">
        <f>Number!AR36</f>
        <v>0</v>
      </c>
      <c r="AT10" s="158" t="str">
        <f>Number!AS36</f>
        <v> - </v>
      </c>
      <c r="AU10" s="105" t="str">
        <f>Number!AT36</f>
        <v> - </v>
      </c>
      <c r="AV10" s="106">
        <f>Number!AU36</f>
        <v>0</v>
      </c>
      <c r="AW10" s="158" t="str">
        <f>Number!AV36</f>
        <v> - </v>
      </c>
      <c r="AX10" s="105" t="str">
        <f>Number!AW36</f>
        <v> - </v>
      </c>
      <c r="AY10" s="106">
        <f>Number!AX36</f>
        <v>0</v>
      </c>
      <c r="AZ10" s="158" t="str">
        <f>Number!AY36</f>
        <v> - </v>
      </c>
      <c r="BA10" s="105" t="str">
        <f>Number!AZ36</f>
        <v> - </v>
      </c>
      <c r="BB10" s="106">
        <f>Number!BA36</f>
        <v>0</v>
      </c>
      <c r="BC10" s="158" t="str">
        <f>Number!BB36</f>
        <v> - </v>
      </c>
      <c r="BD10" s="105" t="str">
        <f>Number!BC36</f>
        <v> - </v>
      </c>
      <c r="BE10" s="106">
        <f>Number!BD36</f>
        <v>0</v>
      </c>
      <c r="BF10" s="158" t="str">
        <f>Number!BE36</f>
        <v> - </v>
      </c>
      <c r="BG10" s="105" t="str">
        <f>Number!BF36</f>
        <v> - </v>
      </c>
      <c r="BH10" s="106">
        <f>Number!BG36</f>
        <v>0</v>
      </c>
      <c r="BI10" s="158" t="str">
        <f>Number!BH36</f>
        <v> - </v>
      </c>
      <c r="BJ10" s="105" t="str">
        <f>Number!BI36</f>
        <v> - </v>
      </c>
      <c r="BK10" s="106">
        <f>Number!BJ36</f>
        <v>0</v>
      </c>
      <c r="BL10" s="158" t="str">
        <f>Number!BK36</f>
        <v> - </v>
      </c>
      <c r="BM10" s="105" t="str">
        <f>Number!BL36</f>
        <v> - </v>
      </c>
      <c r="BN10" s="106">
        <f>Number!BM36</f>
        <v>0</v>
      </c>
      <c r="BO10" s="158" t="str">
        <f>Number!BN36</f>
        <v> - </v>
      </c>
      <c r="BP10" s="105" t="str">
        <f>Number!BO36</f>
        <v> - </v>
      </c>
      <c r="BQ10" s="106">
        <f>Number!BP36</f>
        <v>0</v>
      </c>
      <c r="BR10" s="158" t="str">
        <f>Number!BQ36</f>
        <v> - </v>
      </c>
    </row>
    <row r="11" spans="5:70" ht="15.75">
      <c r="E11" s="162">
        <f>Number!D37</f>
        <v>0</v>
      </c>
      <c r="F11" s="163">
        <f>Number!E37</f>
        <v>0</v>
      </c>
      <c r="G11" s="164">
        <f>Number!F37</f>
        <v>0</v>
      </c>
      <c r="H11" s="162">
        <f>Number!G37</f>
        <v>0</v>
      </c>
      <c r="I11" s="163">
        <f>Number!H37</f>
        <v>0</v>
      </c>
      <c r="J11" s="164">
        <f>Number!I37</f>
        <v>0</v>
      </c>
      <c r="K11" s="162">
        <f>Number!J37</f>
        <v>0</v>
      </c>
      <c r="L11" s="163">
        <f>Number!K37</f>
        <v>0</v>
      </c>
      <c r="M11" s="164">
        <f>Number!L37</f>
        <v>0</v>
      </c>
      <c r="N11" s="162">
        <f>Number!M37</f>
        <v>0</v>
      </c>
      <c r="O11" s="163">
        <f>Number!N37</f>
        <v>0</v>
      </c>
      <c r="P11" s="164">
        <f>Number!O37</f>
        <v>0</v>
      </c>
      <c r="Q11" s="162">
        <f>Number!P37</f>
        <v>0</v>
      </c>
      <c r="R11" s="163">
        <f>Number!Q37</f>
        <v>0</v>
      </c>
      <c r="S11" s="164">
        <f>Number!R37</f>
        <v>0</v>
      </c>
      <c r="T11" s="162">
        <f>Number!S37</f>
        <v>0</v>
      </c>
      <c r="U11" s="163">
        <f>Number!T37</f>
        <v>0</v>
      </c>
      <c r="V11" s="164">
        <f>Number!U37</f>
        <v>0</v>
      </c>
      <c r="W11" s="162">
        <f>Number!V37</f>
        <v>0</v>
      </c>
      <c r="X11" s="163">
        <f>Number!W37</f>
        <v>0</v>
      </c>
      <c r="Y11" s="164">
        <f>Number!X37</f>
        <v>0</v>
      </c>
      <c r="Z11" s="162">
        <f>Number!Y37</f>
        <v>0</v>
      </c>
      <c r="AA11" s="163">
        <f>Number!Z37</f>
        <v>0</v>
      </c>
      <c r="AB11" s="164">
        <f>Number!AA37</f>
        <v>0</v>
      </c>
      <c r="AC11" s="162">
        <f>Number!AB37</f>
        <v>0</v>
      </c>
      <c r="AD11" s="163">
        <f>Number!AC37</f>
        <v>0</v>
      </c>
      <c r="AE11" s="164">
        <f>Number!AD37</f>
        <v>0</v>
      </c>
      <c r="AF11" s="162">
        <f>Number!AE37</f>
        <v>0</v>
      </c>
      <c r="AG11" s="163">
        <f>Number!AF37</f>
        <v>0</v>
      </c>
      <c r="AH11" s="164">
        <f>Number!AG37</f>
        <v>0</v>
      </c>
      <c r="AI11" s="162">
        <f>Number!AH37</f>
        <v>0</v>
      </c>
      <c r="AJ11" s="163">
        <f>Number!AI37</f>
        <v>0</v>
      </c>
      <c r="AK11" s="164">
        <f>Number!AJ37</f>
        <v>0</v>
      </c>
      <c r="AL11" s="162">
        <f>Number!AK37</f>
        <v>0</v>
      </c>
      <c r="AM11" s="163">
        <f>Number!AL37</f>
        <v>0</v>
      </c>
      <c r="AN11" s="164">
        <f>Number!AM37</f>
        <v>0</v>
      </c>
      <c r="AO11" s="162">
        <f>Number!AN37</f>
        <v>0</v>
      </c>
      <c r="AP11" s="163">
        <f>Number!AO37</f>
        <v>0</v>
      </c>
      <c r="AQ11" s="164">
        <f>Number!AP37</f>
        <v>0</v>
      </c>
      <c r="AR11" s="162">
        <f>Number!AQ37</f>
        <v>0</v>
      </c>
      <c r="AS11" s="163">
        <f>Number!AR37</f>
        <v>0</v>
      </c>
      <c r="AT11" s="164">
        <f>Number!AS37</f>
        <v>0</v>
      </c>
      <c r="AU11" s="162">
        <f>Number!AT37</f>
        <v>0</v>
      </c>
      <c r="AV11" s="163">
        <f>Number!AU37</f>
        <v>0</v>
      </c>
      <c r="AW11" s="164">
        <f>Number!AV37</f>
        <v>0</v>
      </c>
      <c r="AX11" s="162">
        <f>Number!AW37</f>
        <v>0</v>
      </c>
      <c r="AY11" s="163">
        <f>Number!AX37</f>
        <v>0</v>
      </c>
      <c r="AZ11" s="164">
        <f>Number!AY37</f>
        <v>0</v>
      </c>
      <c r="BA11" s="162">
        <f>Number!AZ37</f>
        <v>0</v>
      </c>
      <c r="BB11" s="163">
        <f>Number!BA37</f>
        <v>0</v>
      </c>
      <c r="BC11" s="164">
        <f>Number!BB37</f>
        <v>0</v>
      </c>
      <c r="BD11" s="162">
        <f>Number!BC37</f>
        <v>0</v>
      </c>
      <c r="BE11" s="163">
        <f>Number!BD37</f>
        <v>0</v>
      </c>
      <c r="BF11" s="164">
        <f>Number!BE37</f>
        <v>0</v>
      </c>
      <c r="BG11" s="162">
        <f>Number!BF37</f>
        <v>0</v>
      </c>
      <c r="BH11" s="163">
        <f>Number!BG37</f>
        <v>0</v>
      </c>
      <c r="BI11" s="164">
        <f>Number!BH37</f>
        <v>0</v>
      </c>
      <c r="BJ11" s="162">
        <f>Number!BI37</f>
        <v>0</v>
      </c>
      <c r="BK11" s="163">
        <f>Number!BJ37</f>
        <v>0</v>
      </c>
      <c r="BL11" s="164">
        <f>Number!BK37</f>
        <v>0</v>
      </c>
      <c r="BM11" s="162">
        <f>Number!BL37</f>
        <v>0</v>
      </c>
      <c r="BN11" s="163">
        <f>Number!BM37</f>
        <v>0</v>
      </c>
      <c r="BO11" s="164">
        <f>Number!BN37</f>
        <v>0</v>
      </c>
      <c r="BP11" s="162">
        <f>Number!BO37</f>
        <v>0</v>
      </c>
      <c r="BQ11" s="163">
        <f>Number!BP37</f>
        <v>0</v>
      </c>
      <c r="BR11" s="164">
        <f>Number!BQ37</f>
        <v>0</v>
      </c>
    </row>
    <row r="12" spans="1:4" ht="15.75">
      <c r="A12" s="225"/>
      <c r="B12" s="118"/>
      <c r="C12" s="119">
        <v>1</v>
      </c>
      <c r="D12" s="120"/>
    </row>
    <row r="13" spans="1:4" ht="15.75">
      <c r="A13" s="224">
        <v>1</v>
      </c>
      <c r="B13" s="105" t="str">
        <f ca="1">OFFSET($C$5,$A13*2-1,$C13*3-1)</f>
        <v>日本大 - 慶応大</v>
      </c>
      <c r="C13" s="106">
        <f aca="true" t="shared" si="0" ref="C13:C18">C12</f>
        <v>1</v>
      </c>
      <c r="D13" s="158">
        <f ca="1">OFFSET($C$5,$A13*2,$C13*3-1)</f>
        <v>0</v>
      </c>
    </row>
    <row r="14" spans="1:4" ht="15.75">
      <c r="A14" s="123"/>
      <c r="B14" s="162" t="str">
        <f ca="1">OFFSET($C$5,$A13*2-1,$C13*3+1)</f>
        <v>慶応大 - 日本大</v>
      </c>
      <c r="C14" s="163">
        <f t="shared" si="0"/>
        <v>1</v>
      </c>
      <c r="D14" s="164">
        <f ca="1">OFFSET($C$5,$A13*2,$C13*3+1)</f>
        <v>0</v>
      </c>
    </row>
    <row r="15" spans="1:4" ht="15.75">
      <c r="A15" s="122">
        <v>2</v>
      </c>
      <c r="B15" s="105" t="str">
        <f ca="1">OFFSET($C$5,$A15*2-1,$C15*3-1)</f>
        <v>早稲田 - 同志社</v>
      </c>
      <c r="C15" s="106">
        <f t="shared" si="0"/>
        <v>1</v>
      </c>
      <c r="D15" s="158">
        <f ca="1">OFFSET($C$5,$A15*2,$C15*3-1)</f>
        <v>0</v>
      </c>
    </row>
    <row r="16" spans="1:4" ht="15.75">
      <c r="A16" s="123"/>
      <c r="B16" s="162" t="str">
        <f ca="1">OFFSET($C$5,$A15*2-1,$C15*3+1)</f>
        <v>同志社 - 早稲田</v>
      </c>
      <c r="C16" s="163">
        <f t="shared" si="0"/>
        <v>1</v>
      </c>
      <c r="D16" s="164">
        <f ca="1">OFFSET($C$5,$A15*2,$C15*3+1)</f>
        <v>0</v>
      </c>
    </row>
    <row r="17" spans="1:4" ht="15.75">
      <c r="A17" s="122">
        <v>3</v>
      </c>
      <c r="B17" s="105" t="str">
        <f ca="1">OFFSET($C$5,$A17*2-1,$C17*3-1)</f>
        <v>日経大 - 東京大</v>
      </c>
      <c r="C17" s="106">
        <f t="shared" si="0"/>
        <v>1</v>
      </c>
      <c r="D17" s="158">
        <f ca="1">OFFSET($C$5,$A17*2,$C17*3-1)</f>
        <v>0</v>
      </c>
    </row>
    <row r="18" spans="1:4" ht="15.75">
      <c r="A18" s="124"/>
      <c r="B18" s="162" t="str">
        <f ca="1">OFFSET($C$5,$A17*2-1,$C17*3+1)</f>
        <v>東京大 - 日経大</v>
      </c>
      <c r="C18" s="163">
        <f t="shared" si="0"/>
        <v>1</v>
      </c>
      <c r="D18" s="164">
        <f ca="1">OFFSET($C$5,$A17*2,$C17*3+1)</f>
        <v>0</v>
      </c>
    </row>
    <row r="19" spans="1:46" ht="15.75">
      <c r="A19" s="225"/>
      <c r="B19" s="118"/>
      <c r="C19" s="119">
        <f>C12+1</f>
        <v>2</v>
      </c>
      <c r="D19" s="120"/>
      <c r="K19" s="118" t="s">
        <v>26</v>
      </c>
      <c r="L19" s="119">
        <v>1</v>
      </c>
      <c r="M19" s="120" t="s">
        <v>27</v>
      </c>
      <c r="N19" s="118" t="s">
        <v>26</v>
      </c>
      <c r="O19" s="119">
        <f>L19+1</f>
        <v>2</v>
      </c>
      <c r="P19" s="120" t="s">
        <v>27</v>
      </c>
      <c r="Q19" s="118" t="s">
        <v>26</v>
      </c>
      <c r="R19" s="119">
        <f>O19+1</f>
        <v>3</v>
      </c>
      <c r="S19" s="120" t="s">
        <v>27</v>
      </c>
      <c r="T19" s="81" t="s">
        <v>26</v>
      </c>
      <c r="U19" s="82">
        <f>R19+1</f>
        <v>4</v>
      </c>
      <c r="V19" s="83" t="s">
        <v>27</v>
      </c>
      <c r="W19" s="81" t="s">
        <v>26</v>
      </c>
      <c r="X19" s="82">
        <f>U19+1</f>
        <v>5</v>
      </c>
      <c r="Y19" s="83" t="s">
        <v>27</v>
      </c>
      <c r="Z19" s="81" t="s">
        <v>26</v>
      </c>
      <c r="AA19" s="82">
        <f>X19+1</f>
        <v>6</v>
      </c>
      <c r="AB19" s="83" t="s">
        <v>27</v>
      </c>
      <c r="AC19" s="81" t="s">
        <v>26</v>
      </c>
      <c r="AD19" s="82">
        <f>AA19+1</f>
        <v>7</v>
      </c>
      <c r="AE19" s="83" t="s">
        <v>27</v>
      </c>
      <c r="AF19" s="118" t="s">
        <v>26</v>
      </c>
      <c r="AG19" s="119">
        <f>AD19+1</f>
        <v>8</v>
      </c>
      <c r="AH19" s="120" t="s">
        <v>27</v>
      </c>
      <c r="AI19" s="118" t="s">
        <v>26</v>
      </c>
      <c r="AJ19" s="119">
        <f>AG19+1</f>
        <v>9</v>
      </c>
      <c r="AK19" s="120" t="s">
        <v>27</v>
      </c>
      <c r="AL19" s="81" t="s">
        <v>26</v>
      </c>
      <c r="AM19" s="82">
        <f>AJ19+1</f>
        <v>10</v>
      </c>
      <c r="AN19" s="83" t="s">
        <v>27</v>
      </c>
      <c r="AO19" s="81" t="s">
        <v>26</v>
      </c>
      <c r="AP19" s="82">
        <f>AM19+1</f>
        <v>11</v>
      </c>
      <c r="AQ19" s="83" t="s">
        <v>27</v>
      </c>
      <c r="AR19" s="81" t="s">
        <v>26</v>
      </c>
      <c r="AS19" s="82">
        <f>AP19+1</f>
        <v>12</v>
      </c>
      <c r="AT19" s="83" t="s">
        <v>27</v>
      </c>
    </row>
    <row r="20" spans="1:70" ht="15.75">
      <c r="A20" s="224">
        <v>1</v>
      </c>
      <c r="B20" s="105" t="str">
        <f ca="1">OFFSET($C$5,$A20*2-1,$C20*3-1)</f>
        <v>慶応大 - 同志社</v>
      </c>
      <c r="C20" s="106">
        <f aca="true" t="shared" si="1" ref="C20:C25">C19</f>
        <v>2</v>
      </c>
      <c r="D20" s="158">
        <f ca="1">OFFSET($C$5,$A20*2,$C20*3-1)</f>
        <v>0</v>
      </c>
      <c r="E20" s="79"/>
      <c r="F20" s="6"/>
      <c r="G20" s="6"/>
      <c r="H20" s="79"/>
      <c r="I20" s="6"/>
      <c r="J20" s="6"/>
      <c r="K20" s="105" t="e">
        <f>Number!D70</f>
        <v>#N/A</v>
      </c>
      <c r="L20" s="106">
        <f>Number!E70</f>
        <v>0</v>
      </c>
      <c r="M20" s="107" t="e">
        <f>Number!F70</f>
        <v>#N/A</v>
      </c>
      <c r="N20" s="105" t="e">
        <f>Number!G70</f>
        <v>#N/A</v>
      </c>
      <c r="O20" s="106">
        <f>Number!H70</f>
        <v>0</v>
      </c>
      <c r="P20" s="107" t="e">
        <f>Number!I70</f>
        <v>#N/A</v>
      </c>
      <c r="Q20" s="105" t="e">
        <f>Number!J70</f>
        <v>#N/A</v>
      </c>
      <c r="R20" s="106">
        <f>Number!K70</f>
        <v>0</v>
      </c>
      <c r="S20" s="107" t="e">
        <f>Number!L70</f>
        <v>#N/A</v>
      </c>
      <c r="T20" s="105" t="e">
        <f>Number!M70</f>
        <v>#N/A</v>
      </c>
      <c r="U20" s="106">
        <f>Number!N70</f>
        <v>0</v>
      </c>
      <c r="V20" s="107" t="e">
        <f>Number!O70</f>
        <v>#N/A</v>
      </c>
      <c r="W20" s="105" t="e">
        <f>Number!P70</f>
        <v>#N/A</v>
      </c>
      <c r="X20" s="106">
        <f>Number!Q70</f>
        <v>0</v>
      </c>
      <c r="Y20" s="107" t="e">
        <f>Number!R70</f>
        <v>#N/A</v>
      </c>
      <c r="Z20" s="105" t="e">
        <f>Number!S70</f>
        <v>#N/A</v>
      </c>
      <c r="AA20" s="106">
        <f>Number!T70</f>
        <v>0</v>
      </c>
      <c r="AB20" s="107" t="e">
        <f>Number!U70</f>
        <v>#N/A</v>
      </c>
      <c r="AC20" s="105" t="e">
        <f>Number!V70</f>
        <v>#N/A</v>
      </c>
      <c r="AD20" s="106">
        <f>Number!W70</f>
        <v>0</v>
      </c>
      <c r="AE20" s="107" t="e">
        <f>Number!X70</f>
        <v>#N/A</v>
      </c>
      <c r="AF20" s="105" t="e">
        <f>Number!Y70</f>
        <v>#N/A</v>
      </c>
      <c r="AG20" s="106">
        <f>Number!Z70</f>
        <v>0</v>
      </c>
      <c r="AH20" s="107" t="e">
        <f>Number!AA70</f>
        <v>#N/A</v>
      </c>
      <c r="AI20" s="105" t="e">
        <f>Number!AB70</f>
        <v>#N/A</v>
      </c>
      <c r="AJ20" s="106">
        <f>Number!AC70</f>
        <v>0</v>
      </c>
      <c r="AK20" s="107" t="e">
        <f>Number!AD70</f>
        <v>#N/A</v>
      </c>
      <c r="AL20" s="105" t="str">
        <f>Number!AE70</f>
        <v> - </v>
      </c>
      <c r="AM20" s="106">
        <f>Number!AF70</f>
        <v>0</v>
      </c>
      <c r="AN20" s="107" t="str">
        <f>Number!AG70</f>
        <v> - </v>
      </c>
      <c r="AO20" s="105" t="str">
        <f>Number!AH70</f>
        <v> - </v>
      </c>
      <c r="AP20" s="106">
        <f>Number!AI70</f>
        <v>0</v>
      </c>
      <c r="AQ20" s="107" t="str">
        <f>Number!AJ70</f>
        <v> - </v>
      </c>
      <c r="AR20" s="105" t="str">
        <f>Number!AK70</f>
        <v> - </v>
      </c>
      <c r="AS20" s="106">
        <f>Number!AL70</f>
        <v>0</v>
      </c>
      <c r="AT20" s="107" t="str">
        <f>Number!AM70</f>
        <v> - </v>
      </c>
      <c r="AU20" s="79"/>
      <c r="AV20" s="6"/>
      <c r="AW20" s="6"/>
      <c r="AX20" s="79"/>
      <c r="AY20" s="6"/>
      <c r="AZ20" s="6"/>
      <c r="BA20" s="79"/>
      <c r="BB20" s="6"/>
      <c r="BC20" s="6"/>
      <c r="BD20" s="79"/>
      <c r="BE20" s="6"/>
      <c r="BF20" s="6"/>
      <c r="BG20" s="79"/>
      <c r="BH20" s="6"/>
      <c r="BI20" s="6"/>
      <c r="BJ20" s="79"/>
      <c r="BK20" s="6"/>
      <c r="BL20" s="6"/>
      <c r="BM20" s="79"/>
      <c r="BN20" s="6"/>
      <c r="BO20" s="6"/>
      <c r="BP20" s="79"/>
      <c r="BQ20" s="6"/>
      <c r="BR20" s="6"/>
    </row>
    <row r="21" spans="1:46" ht="15.75">
      <c r="A21" s="123"/>
      <c r="B21" s="162" t="str">
        <f ca="1">OFFSET($C$5,$A20*2-1,$C20*3+1)</f>
        <v>同志社 - 慶応大</v>
      </c>
      <c r="C21" s="163">
        <f t="shared" si="1"/>
        <v>2</v>
      </c>
      <c r="D21" s="164">
        <f ca="1">OFFSET($C$5,$A20*2,$C20*3+1)</f>
        <v>0</v>
      </c>
      <c r="K21" s="206">
        <f>Number!D71</f>
        <v>0</v>
      </c>
      <c r="L21" s="110">
        <f>Number!E71</f>
        <v>0</v>
      </c>
      <c r="M21" s="207">
        <f>Number!F71</f>
        <v>0</v>
      </c>
      <c r="N21" s="206">
        <f>Number!G71</f>
        <v>0</v>
      </c>
      <c r="O21" s="110">
        <f>Number!H71</f>
        <v>0</v>
      </c>
      <c r="P21" s="207">
        <f>Number!I71</f>
        <v>0</v>
      </c>
      <c r="Q21" s="206">
        <f>Number!J71</f>
        <v>0</v>
      </c>
      <c r="R21" s="110">
        <f>Number!K71</f>
        <v>0</v>
      </c>
      <c r="S21" s="207">
        <f>Number!L71</f>
        <v>0</v>
      </c>
      <c r="T21" s="206" t="e">
        <f>Number!M71</f>
        <v>#REF!</v>
      </c>
      <c r="U21" s="110" t="e">
        <f>Number!N71</f>
        <v>#REF!</v>
      </c>
      <c r="V21" s="207" t="e">
        <f>Number!O71</f>
        <v>#REF!</v>
      </c>
      <c r="W21" s="206" t="e">
        <f>Number!P71</f>
        <v>#REF!</v>
      </c>
      <c r="X21" s="110" t="e">
        <f>Number!Q71</f>
        <v>#REF!</v>
      </c>
      <c r="Y21" s="207" t="e">
        <f>Number!R71</f>
        <v>#REF!</v>
      </c>
      <c r="Z21" s="206" t="e">
        <f>Number!S71</f>
        <v>#REF!</v>
      </c>
      <c r="AA21" s="110" t="e">
        <f>Number!T71</f>
        <v>#REF!</v>
      </c>
      <c r="AB21" s="207" t="e">
        <f>Number!U71</f>
        <v>#REF!</v>
      </c>
      <c r="AC21" s="206" t="e">
        <f>Number!V71</f>
        <v>#REF!</v>
      </c>
      <c r="AD21" s="110" t="e">
        <f>Number!W71</f>
        <v>#REF!</v>
      </c>
      <c r="AE21" s="207" t="e">
        <f>Number!X71</f>
        <v>#REF!</v>
      </c>
      <c r="AF21" s="206" t="e">
        <f>Number!Y71</f>
        <v>#REF!</v>
      </c>
      <c r="AG21" s="110" t="e">
        <f>Number!Z71</f>
        <v>#REF!</v>
      </c>
      <c r="AH21" s="207" t="e">
        <f>Number!AA71</f>
        <v>#REF!</v>
      </c>
      <c r="AI21" s="206" t="e">
        <f>Number!AB71</f>
        <v>#REF!</v>
      </c>
      <c r="AJ21" s="110" t="e">
        <f>Number!AC71</f>
        <v>#REF!</v>
      </c>
      <c r="AK21" s="207" t="e">
        <f>Number!AD71</f>
        <v>#REF!</v>
      </c>
      <c r="AL21" s="206" t="e">
        <f>Number!AE71</f>
        <v>#REF!</v>
      </c>
      <c r="AM21" s="110" t="e">
        <f>Number!AF71</f>
        <v>#REF!</v>
      </c>
      <c r="AN21" s="207" t="e">
        <f>Number!AG71</f>
        <v>#REF!</v>
      </c>
      <c r="AO21" s="206" t="e">
        <f>Number!AH71</f>
        <v>#REF!</v>
      </c>
      <c r="AP21" s="110" t="e">
        <f>Number!AI71</f>
        <v>#REF!</v>
      </c>
      <c r="AQ21" s="207" t="e">
        <f>Number!AJ71</f>
        <v>#REF!</v>
      </c>
      <c r="AR21" s="206">
        <f>Number!AK71</f>
        <v>0</v>
      </c>
      <c r="AS21" s="110">
        <f>Number!AL71</f>
        <v>0</v>
      </c>
      <c r="AT21" s="207">
        <f>Number!AM71</f>
        <v>0</v>
      </c>
    </row>
    <row r="22" spans="1:46" ht="15.75">
      <c r="A22" s="122">
        <v>2</v>
      </c>
      <c r="B22" s="105" t="str">
        <f ca="1">OFFSET($C$5,$A22*2-1,$C22*3-1)</f>
        <v>東京大 - 日本大</v>
      </c>
      <c r="C22" s="106">
        <f t="shared" si="1"/>
        <v>2</v>
      </c>
      <c r="D22" s="158">
        <f ca="1">OFFSET($C$5,$A22*2,$C22*3-1)</f>
        <v>0</v>
      </c>
      <c r="K22" s="105" t="e">
        <f>Number!D72</f>
        <v>#N/A</v>
      </c>
      <c r="L22" s="106">
        <f>Number!E72</f>
        <v>0</v>
      </c>
      <c r="M22" s="107" t="e">
        <f>Number!F72</f>
        <v>#N/A</v>
      </c>
      <c r="N22" s="105" t="e">
        <f>Number!G72</f>
        <v>#N/A</v>
      </c>
      <c r="O22" s="106">
        <f>Number!H72</f>
        <v>0</v>
      </c>
      <c r="P22" s="107" t="e">
        <f>Number!I72</f>
        <v>#N/A</v>
      </c>
      <c r="Q22" s="105" t="e">
        <f>Number!J72</f>
        <v>#N/A</v>
      </c>
      <c r="R22" s="106">
        <f>Number!K72</f>
        <v>0</v>
      </c>
      <c r="S22" s="107" t="e">
        <f>Number!L72</f>
        <v>#N/A</v>
      </c>
      <c r="T22" s="105" t="e">
        <f>Number!M72</f>
        <v>#N/A</v>
      </c>
      <c r="U22" s="106">
        <f>Number!N72</f>
        <v>0</v>
      </c>
      <c r="V22" s="107" t="e">
        <f>Number!O72</f>
        <v>#N/A</v>
      </c>
      <c r="W22" s="105" t="e">
        <f>Number!P72</f>
        <v>#N/A</v>
      </c>
      <c r="X22" s="106">
        <f>Number!Q72</f>
        <v>0</v>
      </c>
      <c r="Y22" s="107" t="e">
        <f>Number!R72</f>
        <v>#N/A</v>
      </c>
      <c r="Z22" s="105" t="e">
        <f>Number!S72</f>
        <v>#N/A</v>
      </c>
      <c r="AA22" s="106">
        <f>Number!T72</f>
        <v>0</v>
      </c>
      <c r="AB22" s="107" t="e">
        <f>Number!U72</f>
        <v>#N/A</v>
      </c>
      <c r="AC22" s="105" t="e">
        <f>Number!V72</f>
        <v>#N/A</v>
      </c>
      <c r="AD22" s="106">
        <f>Number!W72</f>
        <v>0</v>
      </c>
      <c r="AE22" s="107" t="e">
        <f>Number!X72</f>
        <v>#N/A</v>
      </c>
      <c r="AF22" s="105" t="e">
        <f>Number!Y72</f>
        <v>#N/A</v>
      </c>
      <c r="AG22" s="106">
        <f>Number!Z72</f>
        <v>0</v>
      </c>
      <c r="AH22" s="107" t="e">
        <f>Number!AA72</f>
        <v>#N/A</v>
      </c>
      <c r="AI22" s="105" t="e">
        <f>Number!AB72</f>
        <v>#N/A</v>
      </c>
      <c r="AJ22" s="106">
        <f>Number!AC72</f>
        <v>0</v>
      </c>
      <c r="AK22" s="107" t="e">
        <f>Number!AD72</f>
        <v>#N/A</v>
      </c>
      <c r="AL22" s="105" t="e">
        <f>Number!AE72</f>
        <v>#N/A</v>
      </c>
      <c r="AM22" s="106">
        <f>Number!AF72</f>
        <v>0</v>
      </c>
      <c r="AN22" s="107" t="e">
        <f>Number!AG72</f>
        <v>#N/A</v>
      </c>
      <c r="AO22" s="105" t="e">
        <f>Number!AH72</f>
        <v>#N/A</v>
      </c>
      <c r="AP22" s="106">
        <f>Number!AI72</f>
        <v>0</v>
      </c>
      <c r="AQ22" s="107" t="e">
        <f>Number!AJ72</f>
        <v>#N/A</v>
      </c>
      <c r="AR22" s="105" t="str">
        <f>Number!AK72</f>
        <v> - </v>
      </c>
      <c r="AS22" s="106">
        <f>Number!AL72</f>
        <v>0</v>
      </c>
      <c r="AT22" s="107" t="str">
        <f>Number!AM72</f>
        <v> - </v>
      </c>
    </row>
    <row r="23" spans="1:46" ht="15.75">
      <c r="A23" s="123"/>
      <c r="B23" s="162" t="str">
        <f ca="1">OFFSET($C$5,$A22*2-1,$C22*3+1)</f>
        <v>日本大 - 東京大</v>
      </c>
      <c r="C23" s="163">
        <f t="shared" si="1"/>
        <v>2</v>
      </c>
      <c r="D23" s="164">
        <f ca="1">OFFSET($C$5,$A22*2,$C22*3+1)</f>
        <v>0</v>
      </c>
      <c r="K23" s="206">
        <f>Number!D73</f>
        <v>0</v>
      </c>
      <c r="L23" s="110">
        <f>Number!E73</f>
        <v>0</v>
      </c>
      <c r="M23" s="207">
        <f>Number!F73</f>
        <v>0</v>
      </c>
      <c r="N23" s="206">
        <f>Number!G73</f>
        <v>0</v>
      </c>
      <c r="O23" s="110">
        <f>Number!H73</f>
        <v>0</v>
      </c>
      <c r="P23" s="207">
        <f>Number!I73</f>
        <v>0</v>
      </c>
      <c r="Q23" s="206">
        <f>Number!J73</f>
        <v>0</v>
      </c>
      <c r="R23" s="110">
        <f>Number!K73</f>
        <v>0</v>
      </c>
      <c r="S23" s="207">
        <f>Number!L73</f>
        <v>0</v>
      </c>
      <c r="T23" s="206" t="e">
        <f>Number!M73</f>
        <v>#REF!</v>
      </c>
      <c r="U23" s="110" t="e">
        <f>Number!N73</f>
        <v>#REF!</v>
      </c>
      <c r="V23" s="207" t="e">
        <f>Number!O73</f>
        <v>#REF!</v>
      </c>
      <c r="W23" s="206" t="e">
        <f>Number!P73</f>
        <v>#REF!</v>
      </c>
      <c r="X23" s="110" t="e">
        <f>Number!Q73</f>
        <v>#REF!</v>
      </c>
      <c r="Y23" s="207" t="e">
        <f>Number!R73</f>
        <v>#REF!</v>
      </c>
      <c r="Z23" s="206" t="e">
        <f>Number!S73</f>
        <v>#REF!</v>
      </c>
      <c r="AA23" s="110" t="e">
        <f>Number!T73</f>
        <v>#REF!</v>
      </c>
      <c r="AB23" s="207" t="e">
        <f>Number!U73</f>
        <v>#REF!</v>
      </c>
      <c r="AC23" s="206" t="e">
        <f>Number!V73</f>
        <v>#REF!</v>
      </c>
      <c r="AD23" s="110" t="e">
        <f>Number!W73</f>
        <v>#REF!</v>
      </c>
      <c r="AE23" s="207" t="e">
        <f>Number!X73</f>
        <v>#REF!</v>
      </c>
      <c r="AF23" s="206" t="e">
        <f>Number!Y73</f>
        <v>#REF!</v>
      </c>
      <c r="AG23" s="110" t="e">
        <f>Number!Z73</f>
        <v>#REF!</v>
      </c>
      <c r="AH23" s="207" t="e">
        <f>Number!AA73</f>
        <v>#REF!</v>
      </c>
      <c r="AI23" s="206" t="e">
        <f>Number!AB73</f>
        <v>#REF!</v>
      </c>
      <c r="AJ23" s="110" t="e">
        <f>Number!AC73</f>
        <v>#REF!</v>
      </c>
      <c r="AK23" s="207" t="e">
        <f>Number!AD73</f>
        <v>#REF!</v>
      </c>
      <c r="AL23" s="206" t="e">
        <f>Number!AE73</f>
        <v>#REF!</v>
      </c>
      <c r="AM23" s="110" t="e">
        <f>Number!AF73</f>
        <v>#REF!</v>
      </c>
      <c r="AN23" s="207" t="e">
        <f>Number!AG73</f>
        <v>#REF!</v>
      </c>
      <c r="AO23" s="206" t="e">
        <f>Number!AH73</f>
        <v>#REF!</v>
      </c>
      <c r="AP23" s="110" t="e">
        <f>Number!AI73</f>
        <v>#REF!</v>
      </c>
      <c r="AQ23" s="207" t="e">
        <f>Number!AJ73</f>
        <v>#REF!</v>
      </c>
      <c r="AR23" s="206">
        <f>Number!AK73</f>
        <v>0</v>
      </c>
      <c r="AS23" s="110">
        <f>Number!AL73</f>
        <v>0</v>
      </c>
      <c r="AT23" s="207">
        <f>Number!AM73</f>
        <v>0</v>
      </c>
    </row>
    <row r="24" spans="1:46" ht="15.75">
      <c r="A24" s="122">
        <v>3</v>
      </c>
      <c r="B24" s="105" t="str">
        <f ca="1">OFFSET($C$5,$A24*2-1,$C24*3-1)</f>
        <v>早稲田 - 日経大</v>
      </c>
      <c r="C24" s="106">
        <f t="shared" si="1"/>
        <v>2</v>
      </c>
      <c r="D24" s="158">
        <f ca="1">OFFSET($C$5,$A24*2,$C24*3-1)</f>
        <v>0</v>
      </c>
      <c r="K24" s="105" t="e">
        <f>Number!D74</f>
        <v>#N/A</v>
      </c>
      <c r="L24" s="106">
        <f>Number!E74</f>
        <v>0</v>
      </c>
      <c r="M24" s="107" t="e">
        <f>Number!F74</f>
        <v>#N/A</v>
      </c>
      <c r="N24" s="105" t="e">
        <f>Number!G74</f>
        <v>#N/A</v>
      </c>
      <c r="O24" s="106">
        <f>Number!H74</f>
        <v>0</v>
      </c>
      <c r="P24" s="107" t="e">
        <f>Number!I74</f>
        <v>#N/A</v>
      </c>
      <c r="Q24" s="105" t="e">
        <f>Number!J74</f>
        <v>#N/A</v>
      </c>
      <c r="R24" s="106">
        <f>Number!K74</f>
        <v>0</v>
      </c>
      <c r="S24" s="107" t="e">
        <f>Number!L74</f>
        <v>#N/A</v>
      </c>
      <c r="T24" s="105" t="e">
        <f>Number!M74</f>
        <v>#N/A</v>
      </c>
      <c r="U24" s="106">
        <f>Number!N74</f>
        <v>0</v>
      </c>
      <c r="V24" s="107" t="e">
        <f>Number!O74</f>
        <v>#N/A</v>
      </c>
      <c r="W24" s="105" t="str">
        <f>Number!P74</f>
        <v> - </v>
      </c>
      <c r="X24" s="106">
        <f>Number!Q74</f>
        <v>0</v>
      </c>
      <c r="Y24" s="107" t="str">
        <f>Number!R74</f>
        <v> - </v>
      </c>
      <c r="Z24" s="105" t="str">
        <f>Number!S74</f>
        <v> - </v>
      </c>
      <c r="AA24" s="106">
        <f>Number!T74</f>
        <v>0</v>
      </c>
      <c r="AB24" s="107" t="str">
        <f>Number!U74</f>
        <v> - </v>
      </c>
      <c r="AC24" s="105" t="str">
        <f>Number!V74</f>
        <v> - </v>
      </c>
      <c r="AD24" s="106">
        <f>Number!W74</f>
        <v>0</v>
      </c>
      <c r="AE24" s="107" t="str">
        <f>Number!X74</f>
        <v> - </v>
      </c>
      <c r="AF24" s="105" t="str">
        <f>Number!Y74</f>
        <v> - </v>
      </c>
      <c r="AG24" s="106">
        <f>Number!Z74</f>
        <v>0</v>
      </c>
      <c r="AH24" s="107" t="str">
        <f>Number!AA74</f>
        <v> - </v>
      </c>
      <c r="AI24" s="105" t="str">
        <f>Number!AB74</f>
        <v> - </v>
      </c>
      <c r="AJ24" s="106">
        <f>Number!AC74</f>
        <v>0</v>
      </c>
      <c r="AK24" s="107" t="str">
        <f>Number!AD74</f>
        <v> - </v>
      </c>
      <c r="AL24" s="105" t="str">
        <f>Number!AE74</f>
        <v> - </v>
      </c>
      <c r="AM24" s="106">
        <f>Number!AF74</f>
        <v>0</v>
      </c>
      <c r="AN24" s="107" t="str">
        <f>Number!AG74</f>
        <v> - </v>
      </c>
      <c r="AO24" s="105" t="str">
        <f>Number!AH74</f>
        <v> - </v>
      </c>
      <c r="AP24" s="106">
        <f>Number!AI74</f>
        <v>0</v>
      </c>
      <c r="AQ24" s="107" t="str">
        <f>Number!AJ74</f>
        <v> - </v>
      </c>
      <c r="AR24" s="105" t="str">
        <f>Number!AK74</f>
        <v> - </v>
      </c>
      <c r="AS24" s="106">
        <f>Number!AL74</f>
        <v>0</v>
      </c>
      <c r="AT24" s="107" t="str">
        <f>Number!AM74</f>
        <v> - </v>
      </c>
    </row>
    <row r="25" spans="1:46" ht="15.75">
      <c r="A25" s="124"/>
      <c r="B25" s="162" t="str">
        <f ca="1">OFFSET($C$5,$A24*2-1,$C24*3+1)</f>
        <v>日経大 - 早稲田</v>
      </c>
      <c r="C25" s="163">
        <f t="shared" si="1"/>
        <v>2</v>
      </c>
      <c r="D25" s="164">
        <f ca="1">OFFSET($C$5,$A24*2,$C24*3+1)</f>
        <v>0</v>
      </c>
      <c r="K25" s="206">
        <f>Number!D75</f>
      </c>
      <c r="L25" s="110">
        <f>Number!E75</f>
        <v>0</v>
      </c>
      <c r="M25" s="207">
        <f>Number!F75</f>
      </c>
      <c r="N25" s="206">
        <f>Number!G75</f>
      </c>
      <c r="O25" s="110">
        <f>Number!H75</f>
        <v>0</v>
      </c>
      <c r="P25" s="207">
        <f>Number!I75</f>
      </c>
      <c r="Q25" s="206">
        <f>Number!J75</f>
      </c>
      <c r="R25" s="110">
        <f>Number!K75</f>
        <v>0</v>
      </c>
      <c r="S25" s="207">
        <f>Number!L75</f>
      </c>
      <c r="T25" s="206">
        <f>Number!M75</f>
      </c>
      <c r="U25" s="110">
        <f>Number!N75</f>
        <v>0</v>
      </c>
      <c r="V25" s="207">
        <f>Number!O75</f>
      </c>
      <c r="W25" s="206">
        <f>Number!P75</f>
      </c>
      <c r="X25" s="110">
        <f>Number!Q75</f>
        <v>0</v>
      </c>
      <c r="Y25" s="207">
        <f>Number!R75</f>
      </c>
      <c r="Z25" s="206">
        <f>Number!S75</f>
      </c>
      <c r="AA25" s="110">
        <f>Number!T75</f>
        <v>0</v>
      </c>
      <c r="AB25" s="207">
        <f>Number!U75</f>
      </c>
      <c r="AC25" s="206">
        <f>Number!V75</f>
      </c>
      <c r="AD25" s="110">
        <f>Number!W75</f>
        <v>0</v>
      </c>
      <c r="AE25" s="207">
        <f>Number!X75</f>
      </c>
      <c r="AF25" s="206">
        <f>Number!Y75</f>
      </c>
      <c r="AG25" s="110">
        <f>Number!Z75</f>
      </c>
      <c r="AH25" s="207">
        <f>Number!AA75</f>
      </c>
      <c r="AI25" s="206">
        <f>Number!AB75</f>
      </c>
      <c r="AJ25" s="110">
        <f>Number!AC75</f>
      </c>
      <c r="AK25" s="207">
        <f>Number!AD75</f>
      </c>
      <c r="AL25" s="206">
        <f>Number!AE75</f>
      </c>
      <c r="AM25" s="110">
        <f>Number!AF75</f>
      </c>
      <c r="AN25" s="207">
        <f>Number!AG75</f>
      </c>
      <c r="AO25" s="206">
        <f>Number!AH75</f>
      </c>
      <c r="AP25" s="110">
        <f>Number!AI75</f>
      </c>
      <c r="AQ25" s="207">
        <f>Number!AJ75</f>
      </c>
      <c r="AR25" s="206">
        <f>Number!AK75</f>
      </c>
      <c r="AS25" s="110">
        <f>Number!AL75</f>
      </c>
      <c r="AT25" s="207">
        <f>Number!AM75</f>
      </c>
    </row>
    <row r="26" spans="1:10" ht="15.75">
      <c r="A26" s="225"/>
      <c r="B26" s="118"/>
      <c r="C26" s="119">
        <f>C19+1</f>
        <v>3</v>
      </c>
      <c r="D26" s="120"/>
      <c r="H26" s="118"/>
      <c r="I26" s="119">
        <v>1</v>
      </c>
      <c r="J26" s="120"/>
    </row>
    <row r="27" spans="1:10" ht="15.75">
      <c r="A27" s="224">
        <v>1</v>
      </c>
      <c r="B27" s="105" t="str">
        <f ca="1">OFFSET($C$5,$A27*2-1,$C27*3-1)</f>
        <v>日本大 - 早稲田</v>
      </c>
      <c r="C27" s="106">
        <f aca="true" t="shared" si="2" ref="C27:C32">C26</f>
        <v>3</v>
      </c>
      <c r="D27" s="158">
        <f ca="1">OFFSET($C$5,$A27*2,$C27*3-1)</f>
        <v>0</v>
      </c>
      <c r="H27" s="105" t="e">
        <f ca="1">OFFSET($I$19,$A27*2-1,$I27*3-1)</f>
        <v>#N/A</v>
      </c>
      <c r="I27" s="106">
        <f aca="true" t="shared" si="3" ref="I27:I32">I26</f>
        <v>1</v>
      </c>
      <c r="J27" s="158">
        <f ca="1">OFFSET($I$19,$A27*2,$I27*3-1)</f>
        <v>0</v>
      </c>
    </row>
    <row r="28" spans="1:10" ht="15.75">
      <c r="A28" s="123"/>
      <c r="B28" s="162" t="str">
        <f ca="1">OFFSET($C$5,$A27*2-1,$C27*3+1)</f>
        <v>早稲田 - 日本大</v>
      </c>
      <c r="C28" s="163">
        <f t="shared" si="2"/>
        <v>3</v>
      </c>
      <c r="D28" s="164">
        <f ca="1">OFFSET($C$5,$A27*2,$C27*3+1)</f>
        <v>0</v>
      </c>
      <c r="H28" s="162" t="e">
        <f ca="1">OFFSET($I$19,$A27*2-1,$I28*3+1)</f>
        <v>#N/A</v>
      </c>
      <c r="I28" s="163">
        <f t="shared" si="3"/>
        <v>1</v>
      </c>
      <c r="J28" s="164">
        <f ca="1">OFFSET($I$19,$A27*2,$I28*3+1)</f>
        <v>0</v>
      </c>
    </row>
    <row r="29" spans="1:10" ht="15.75">
      <c r="A29" s="122">
        <v>2</v>
      </c>
      <c r="B29" s="105" t="str">
        <f ca="1">OFFSET($C$5,$A29*2-1,$C29*3-1)</f>
        <v>日経大 - 関西学</v>
      </c>
      <c r="C29" s="106">
        <f t="shared" si="2"/>
        <v>3</v>
      </c>
      <c r="D29" s="158">
        <f ca="1">OFFSET($C$5,$A29*2,$C29*3-1)</f>
        <v>0</v>
      </c>
      <c r="H29" s="105" t="e">
        <f ca="1">OFFSET($I$19,$A29*2-1,$I29*3-1)</f>
        <v>#N/A</v>
      </c>
      <c r="I29" s="106">
        <f t="shared" si="3"/>
        <v>1</v>
      </c>
      <c r="J29" s="158">
        <f ca="1">OFFSET($I$19,$A29*2,$I29*3-1)</f>
        <v>0</v>
      </c>
    </row>
    <row r="30" spans="1:10" ht="15.75">
      <c r="A30" s="123"/>
      <c r="B30" s="162" t="str">
        <f ca="1">OFFSET($C$5,$A29*2-1,$C29*3+1)</f>
        <v>関西学 - 日経大</v>
      </c>
      <c r="C30" s="163">
        <f t="shared" si="2"/>
        <v>3</v>
      </c>
      <c r="D30" s="164">
        <f ca="1">OFFSET($C$5,$A29*2,$C29*3+1)</f>
        <v>0</v>
      </c>
      <c r="H30" s="162" t="e">
        <f ca="1">OFFSET($I$19,$A29*2-1,$I30*3+1)</f>
        <v>#N/A</v>
      </c>
      <c r="I30" s="163">
        <f t="shared" si="3"/>
        <v>1</v>
      </c>
      <c r="J30" s="164">
        <f ca="1">OFFSET($I$19,$A29*2,$I30*3+1)</f>
        <v>0</v>
      </c>
    </row>
    <row r="31" spans="1:10" ht="15.75">
      <c r="A31" s="122">
        <v>3</v>
      </c>
      <c r="B31" s="105" t="str">
        <f ca="1">OFFSET($C$5,$A31*2-1,$C31*3-1)</f>
        <v>金沢大 - 吉田ST</v>
      </c>
      <c r="C31" s="106">
        <f t="shared" si="2"/>
        <v>3</v>
      </c>
      <c r="D31" s="158">
        <f ca="1">OFFSET($C$5,$A31*2,$C31*3-1)</f>
        <v>0</v>
      </c>
      <c r="H31" s="105" t="e">
        <f ca="1">OFFSET($I$19,$A31*2-1,$I31*3-1)</f>
        <v>#N/A</v>
      </c>
      <c r="I31" s="106">
        <f t="shared" si="3"/>
        <v>1</v>
      </c>
      <c r="J31" s="158">
        <f ca="1">OFFSET($I$19,$A31*2,$I31*3-1)</f>
      </c>
    </row>
    <row r="32" spans="1:10" ht="15.75">
      <c r="A32" s="124"/>
      <c r="B32" s="162" t="str">
        <f ca="1">OFFSET($C$5,$A31*2-1,$C31*3+1)</f>
        <v>吉田ST - 金沢大</v>
      </c>
      <c r="C32" s="163">
        <f t="shared" si="2"/>
        <v>3</v>
      </c>
      <c r="D32" s="164">
        <f ca="1">OFFSET($C$5,$A31*2,$C31*3+1)</f>
        <v>0</v>
      </c>
      <c r="H32" s="162" t="e">
        <f ca="1">OFFSET($I$19,$A31*2-1,$I32*3+1)</f>
        <v>#N/A</v>
      </c>
      <c r="I32" s="163">
        <f t="shared" si="3"/>
        <v>1</v>
      </c>
      <c r="J32" s="164">
        <f ca="1">OFFSET($I$19,$A31*2,$I32*3+1)</f>
      </c>
    </row>
    <row r="33" spans="1:10" ht="15.75">
      <c r="A33" s="225"/>
      <c r="B33" s="118"/>
      <c r="C33" s="119">
        <f>C26+1</f>
        <v>4</v>
      </c>
      <c r="D33" s="120"/>
      <c r="H33" s="118"/>
      <c r="I33" s="119">
        <f>I26+1</f>
        <v>2</v>
      </c>
      <c r="J33" s="120"/>
    </row>
    <row r="34" spans="1:10" ht="15.75">
      <c r="A34" s="224">
        <v>1</v>
      </c>
      <c r="B34" s="105" t="str">
        <f ca="1">OFFSET($C$5,$A34*2-1,$C34*3-1)</f>
        <v>日経大 - 日本大</v>
      </c>
      <c r="C34" s="106">
        <f aca="true" t="shared" si="4" ref="C34:C39">C33</f>
        <v>4</v>
      </c>
      <c r="D34" s="158">
        <f ca="1">OFFSET($C$5,$A34*2,$C34*3-1)</f>
        <v>0</v>
      </c>
      <c r="H34" s="105" t="e">
        <f ca="1">OFFSET($I$19,$A34*2-1,$I34*3-1)</f>
        <v>#N/A</v>
      </c>
      <c r="I34" s="106">
        <f aca="true" t="shared" si="5" ref="I34:I39">I33</f>
        <v>2</v>
      </c>
      <c r="J34" s="158">
        <f ca="1">OFFSET($I$19,$A34*2,$I34*3-1)</f>
        <v>0</v>
      </c>
    </row>
    <row r="35" spans="1:10" ht="15.75">
      <c r="A35" s="123"/>
      <c r="B35" s="162" t="str">
        <f ca="1">OFFSET($C$5,$A34*2-1,$C34*3+1)</f>
        <v>日本大 - 日経大</v>
      </c>
      <c r="C35" s="163">
        <f t="shared" si="4"/>
        <v>4</v>
      </c>
      <c r="D35" s="164">
        <f ca="1">OFFSET($C$5,$A34*2,$C34*3+1)</f>
        <v>0</v>
      </c>
      <c r="H35" s="162" t="e">
        <f ca="1">OFFSET($I$19,$A34*2-1,$I35*3+1)</f>
        <v>#N/A</v>
      </c>
      <c r="I35" s="163">
        <f t="shared" si="5"/>
        <v>2</v>
      </c>
      <c r="J35" s="164">
        <f ca="1">OFFSET($I$19,$A34*2,$I35*3+1)</f>
        <v>0</v>
      </c>
    </row>
    <row r="36" spans="1:68" ht="15.75">
      <c r="A36" s="122">
        <v>2</v>
      </c>
      <c r="B36" s="105" t="str">
        <f ca="1">OFFSET($C$5,$A36*2-1,$C36*3-1)</f>
        <v>吉田ST - 関西学</v>
      </c>
      <c r="C36" s="106">
        <f t="shared" si="4"/>
        <v>4</v>
      </c>
      <c r="D36" s="158">
        <f ca="1">OFFSET($C$5,$A36*2,$C36*3-1)</f>
        <v>0</v>
      </c>
      <c r="E36" s="79"/>
      <c r="H36" s="105" t="e">
        <f ca="1">OFFSET($I$19,$A36*2-1,$I36*3-1)</f>
        <v>#N/A</v>
      </c>
      <c r="I36" s="106">
        <f t="shared" si="5"/>
        <v>2</v>
      </c>
      <c r="J36" s="158">
        <f ca="1">OFFSET($I$19,$A36*2,$I36*3-1)</f>
        <v>0</v>
      </c>
      <c r="K36" s="79"/>
      <c r="N36" s="79"/>
      <c r="Q36" s="79"/>
      <c r="T36" s="79"/>
      <c r="W36" s="79"/>
      <c r="Z36" s="79"/>
      <c r="AC36" s="79"/>
      <c r="AF36" s="79"/>
      <c r="AI36" s="79"/>
      <c r="AL36" s="79"/>
      <c r="AO36" s="79"/>
      <c r="AR36" s="79"/>
      <c r="AU36" s="79"/>
      <c r="AX36" s="79"/>
      <c r="BA36" s="79"/>
      <c r="BD36" s="79"/>
      <c r="BG36" s="79"/>
      <c r="BJ36" s="79"/>
      <c r="BM36" s="79"/>
      <c r="BP36" s="79"/>
    </row>
    <row r="37" spans="1:10" ht="15.75">
      <c r="A37" s="123"/>
      <c r="B37" s="162" t="str">
        <f ca="1">OFFSET($C$5,$A36*2-1,$C36*3+1)</f>
        <v>関西学 - 吉田ST</v>
      </c>
      <c r="C37" s="163">
        <f t="shared" si="4"/>
        <v>4</v>
      </c>
      <c r="D37" s="164">
        <f ca="1">OFFSET($C$5,$A36*2,$C36*3+1)</f>
        <v>0</v>
      </c>
      <c r="H37" s="162" t="e">
        <f ca="1">OFFSET($I$19,$A36*2-1,$I37*3+1)</f>
        <v>#N/A</v>
      </c>
      <c r="I37" s="163">
        <f t="shared" si="5"/>
        <v>2</v>
      </c>
      <c r="J37" s="164">
        <f ca="1">OFFSET($I$19,$A36*2,$I37*3+1)</f>
        <v>0</v>
      </c>
    </row>
    <row r="38" spans="1:10" ht="15.75">
      <c r="A38" s="122">
        <v>3</v>
      </c>
      <c r="B38" s="105" t="str">
        <f ca="1">OFFSET($C$5,$A38*2-1,$C38*3-1)</f>
        <v>早稲田 - 金沢大</v>
      </c>
      <c r="C38" s="106">
        <f t="shared" si="4"/>
        <v>4</v>
      </c>
      <c r="D38" s="158">
        <f ca="1">OFFSET($C$5,$A38*2,$C38*3-1)</f>
        <v>0</v>
      </c>
      <c r="H38" s="105" t="e">
        <f ca="1">OFFSET($I$19,$A38*2-1,$I38*3-1)</f>
        <v>#N/A</v>
      </c>
      <c r="I38" s="106">
        <f t="shared" si="5"/>
        <v>2</v>
      </c>
      <c r="J38" s="158">
        <f ca="1">OFFSET($I$19,$A38*2,$I38*3-1)</f>
      </c>
    </row>
    <row r="39" spans="1:10" ht="15.75">
      <c r="A39" s="124"/>
      <c r="B39" s="162" t="str">
        <f ca="1">OFFSET($C$5,$A38*2-1,$C38*3+1)</f>
        <v>金沢大 - 早稲田</v>
      </c>
      <c r="C39" s="163">
        <f t="shared" si="4"/>
        <v>4</v>
      </c>
      <c r="D39" s="164">
        <f ca="1">OFFSET($C$5,$A38*2,$C38*3+1)</f>
        <v>0</v>
      </c>
      <c r="H39" s="162" t="e">
        <f ca="1">OFFSET($I$19,$A38*2-1,$I39*3+1)</f>
        <v>#N/A</v>
      </c>
      <c r="I39" s="163">
        <f t="shared" si="5"/>
        <v>2</v>
      </c>
      <c r="J39" s="164">
        <f ca="1">OFFSET($I$19,$A38*2,$I39*3+1)</f>
      </c>
    </row>
    <row r="40" spans="1:10" ht="15.75">
      <c r="A40" s="225"/>
      <c r="B40" s="118"/>
      <c r="C40" s="119">
        <f>C33+1</f>
        <v>5</v>
      </c>
      <c r="D40" s="120"/>
      <c r="H40" s="118"/>
      <c r="I40" s="119">
        <f>I33+1</f>
        <v>3</v>
      </c>
      <c r="J40" s="120"/>
    </row>
    <row r="41" spans="1:10" ht="15.75">
      <c r="A41" s="224">
        <v>1</v>
      </c>
      <c r="B41" s="105" t="str">
        <f ca="1">OFFSET($C$5,$A41*2-1,$C41*3-1)</f>
        <v>金沢大 - 日経大</v>
      </c>
      <c r="C41" s="106">
        <f aca="true" t="shared" si="6" ref="C41:C46">C40</f>
        <v>5</v>
      </c>
      <c r="D41" s="158">
        <f ca="1">OFFSET($C$5,$A41*2,$C41*3-1)</f>
        <v>0</v>
      </c>
      <c r="H41" s="105" t="e">
        <f ca="1">OFFSET($I$19,$A41*2-1,$I41*3-1)</f>
        <v>#N/A</v>
      </c>
      <c r="I41" s="106">
        <f aca="true" t="shared" si="7" ref="I41:I46">I40</f>
        <v>3</v>
      </c>
      <c r="J41" s="158">
        <f ca="1">OFFSET($I$19,$A41*2,$I41*3-1)</f>
        <v>0</v>
      </c>
    </row>
    <row r="42" spans="1:10" ht="15.75">
      <c r="A42" s="123"/>
      <c r="B42" s="162" t="str">
        <f ca="1">OFFSET($C$5,$A41*2-1,$C41*3+1)</f>
        <v>日経大 - 金沢大</v>
      </c>
      <c r="C42" s="163">
        <f t="shared" si="6"/>
        <v>5</v>
      </c>
      <c r="D42" s="164">
        <f ca="1">OFFSET($C$5,$A41*2,$C41*3+1)</f>
        <v>0</v>
      </c>
      <c r="H42" s="162" t="e">
        <f ca="1">OFFSET($I$19,$A41*2-1,$I42*3+1)</f>
        <v>#N/A</v>
      </c>
      <c r="I42" s="163">
        <f t="shared" si="7"/>
        <v>3</v>
      </c>
      <c r="J42" s="164">
        <f ca="1">OFFSET($I$19,$A41*2,$I42*3+1)</f>
        <v>0</v>
      </c>
    </row>
    <row r="43" spans="1:10" ht="15.75">
      <c r="A43" s="122">
        <v>2</v>
      </c>
      <c r="B43" s="105" t="str">
        <f ca="1">OFFSET($C$5,$A43*2-1,$C43*3-1)</f>
        <v>同志社 - 東京大</v>
      </c>
      <c r="C43" s="106">
        <f t="shared" si="6"/>
        <v>5</v>
      </c>
      <c r="D43" s="158">
        <f ca="1">OFFSET($C$5,$A43*2,$C43*3-1)</f>
        <v>0</v>
      </c>
      <c r="H43" s="105" t="e">
        <f ca="1">OFFSET($I$19,$A43*2-1,$I43*3-1)</f>
        <v>#N/A</v>
      </c>
      <c r="I43" s="106">
        <f t="shared" si="7"/>
        <v>3</v>
      </c>
      <c r="J43" s="158">
        <f ca="1">OFFSET($I$19,$A43*2,$I43*3-1)</f>
        <v>0</v>
      </c>
    </row>
    <row r="44" spans="1:10" ht="15.75">
      <c r="A44" s="123"/>
      <c r="B44" s="162" t="str">
        <f ca="1">OFFSET($C$5,$A43*2-1,$C43*3+1)</f>
        <v>東京大 - 同志社</v>
      </c>
      <c r="C44" s="163">
        <f t="shared" si="6"/>
        <v>5</v>
      </c>
      <c r="D44" s="164">
        <f ca="1">OFFSET($C$5,$A43*2,$C43*3+1)</f>
        <v>0</v>
      </c>
      <c r="H44" s="162" t="e">
        <f ca="1">OFFSET($I$19,$A43*2-1,$I44*3+1)</f>
        <v>#N/A</v>
      </c>
      <c r="I44" s="163">
        <f t="shared" si="7"/>
        <v>3</v>
      </c>
      <c r="J44" s="164">
        <f ca="1">OFFSET($I$19,$A43*2,$I44*3+1)</f>
        <v>0</v>
      </c>
    </row>
    <row r="45" spans="1:10" ht="15.75">
      <c r="A45" s="122">
        <v>3</v>
      </c>
      <c r="B45" s="105" t="str">
        <f ca="1">OFFSET($C$5,$A45*2-1,$C45*3-1)</f>
        <v>関西学 - 早稲田</v>
      </c>
      <c r="C45" s="106">
        <f t="shared" si="6"/>
        <v>5</v>
      </c>
      <c r="D45" s="158">
        <f ca="1">OFFSET($C$5,$A45*2,$C45*3-1)</f>
        <v>0</v>
      </c>
      <c r="H45" s="105" t="e">
        <f ca="1">OFFSET($I$19,$A45*2-1,$I45*3-1)</f>
        <v>#N/A</v>
      </c>
      <c r="I45" s="106">
        <f t="shared" si="7"/>
        <v>3</v>
      </c>
      <c r="J45" s="158">
        <f ca="1">OFFSET($I$19,$A45*2,$I45*3-1)</f>
      </c>
    </row>
    <row r="46" spans="1:10" ht="15.75">
      <c r="A46" s="124"/>
      <c r="B46" s="162" t="str">
        <f ca="1">OFFSET($C$5,$A45*2-1,$C45*3+1)</f>
        <v>早稲田 - 関西学</v>
      </c>
      <c r="C46" s="163">
        <f t="shared" si="6"/>
        <v>5</v>
      </c>
      <c r="D46" s="164">
        <f ca="1">OFFSET($C$5,$A45*2,$C45*3+1)</f>
        <v>0</v>
      </c>
      <c r="H46" s="162" t="e">
        <f ca="1">OFFSET($I$19,$A45*2-1,$I46*3+1)</f>
        <v>#N/A</v>
      </c>
      <c r="I46" s="163">
        <f t="shared" si="7"/>
        <v>3</v>
      </c>
      <c r="J46" s="164">
        <f ca="1">OFFSET($I$19,$A45*2,$I46*3+1)</f>
      </c>
    </row>
    <row r="47" spans="1:10" ht="15.75">
      <c r="A47" s="225"/>
      <c r="B47" s="118"/>
      <c r="C47" s="119">
        <f>C40+1</f>
        <v>6</v>
      </c>
      <c r="D47" s="120"/>
      <c r="H47" s="118"/>
      <c r="I47" s="119">
        <f>I40+1</f>
        <v>4</v>
      </c>
      <c r="J47" s="120"/>
    </row>
    <row r="48" spans="1:10" ht="15.75">
      <c r="A48" s="224">
        <v>1</v>
      </c>
      <c r="B48" s="105" t="str">
        <f ca="1">OFFSET($C$5,$A48*2-1,$C48*3-1)</f>
        <v>同志社 - 日経大</v>
      </c>
      <c r="C48" s="106">
        <f aca="true" t="shared" si="8" ref="C48:C53">C47</f>
        <v>6</v>
      </c>
      <c r="D48" s="158">
        <f ca="1">OFFSET($C$5,$A48*2,$C48*3-1)</f>
        <v>0</v>
      </c>
      <c r="H48" s="105" t="e">
        <f ca="1">OFFSET($I$19,$A48*2-1,$I48*3-1)</f>
        <v>#N/A</v>
      </c>
      <c r="I48" s="106">
        <f aca="true" t="shared" si="9" ref="I48:I53">I47</f>
        <v>4</v>
      </c>
      <c r="J48" s="158" t="e">
        <f ca="1">OFFSET($I$19,$A48*2,$I48*3-1)</f>
        <v>#REF!</v>
      </c>
    </row>
    <row r="49" spans="1:10" ht="15.75">
      <c r="A49" s="123"/>
      <c r="B49" s="162" t="str">
        <f ca="1">OFFSET($C$5,$A48*2-1,$C48*3+1)</f>
        <v>日経大 - 同志社</v>
      </c>
      <c r="C49" s="163">
        <f t="shared" si="8"/>
        <v>6</v>
      </c>
      <c r="D49" s="164">
        <f ca="1">OFFSET($C$5,$A48*2,$C48*3+1)</f>
        <v>0</v>
      </c>
      <c r="H49" s="162" t="e">
        <f ca="1">OFFSET($I$19,$A48*2-1,$I49*3+1)</f>
        <v>#N/A</v>
      </c>
      <c r="I49" s="163">
        <f t="shared" si="9"/>
        <v>4</v>
      </c>
      <c r="J49" s="164" t="e">
        <f ca="1">OFFSET($I$19,$A48*2,$I49*3+1)</f>
        <v>#REF!</v>
      </c>
    </row>
    <row r="50" spans="1:10" ht="15.75">
      <c r="A50" s="122">
        <v>2</v>
      </c>
      <c r="B50" s="105" t="str">
        <f ca="1">OFFSET($C$5,$A50*2-1,$C50*3-1)</f>
        <v>東京大 - 早稲田</v>
      </c>
      <c r="C50" s="106">
        <f t="shared" si="8"/>
        <v>6</v>
      </c>
      <c r="D50" s="158">
        <f ca="1">OFFSET($C$5,$A50*2,$C50*3-1)</f>
        <v>0</v>
      </c>
      <c r="H50" s="105" t="e">
        <f ca="1">OFFSET($I$19,$A50*2-1,$I50*3-1)</f>
        <v>#N/A</v>
      </c>
      <c r="I50" s="106">
        <f t="shared" si="9"/>
        <v>4</v>
      </c>
      <c r="J50" s="158" t="e">
        <f ca="1">OFFSET($I$19,$A50*2,$I50*3-1)</f>
        <v>#REF!</v>
      </c>
    </row>
    <row r="51" spans="1:10" ht="15.75">
      <c r="A51" s="123"/>
      <c r="B51" s="162" t="str">
        <f ca="1">OFFSET($C$5,$A50*2-1,$C50*3+1)</f>
        <v>早稲田 - 東京大</v>
      </c>
      <c r="C51" s="163">
        <f t="shared" si="8"/>
        <v>6</v>
      </c>
      <c r="D51" s="164">
        <f ca="1">OFFSET($C$5,$A50*2,$C50*3+1)</f>
        <v>0</v>
      </c>
      <c r="H51" s="162" t="e">
        <f ca="1">OFFSET($I$19,$A50*2-1,$I51*3+1)</f>
        <v>#N/A</v>
      </c>
      <c r="I51" s="163">
        <f t="shared" si="9"/>
        <v>4</v>
      </c>
      <c r="J51" s="164" t="e">
        <f ca="1">OFFSET($I$19,$A50*2,$I51*3+1)</f>
        <v>#REF!</v>
      </c>
    </row>
    <row r="52" spans="1:10" ht="15.75">
      <c r="A52" s="122">
        <v>3</v>
      </c>
      <c r="B52" s="105" t="str">
        <f ca="1">OFFSET($C$5,$A52*2-1,$C52*3-1)</f>
        <v>関西学 - 金沢大</v>
      </c>
      <c r="C52" s="106">
        <f t="shared" si="8"/>
        <v>6</v>
      </c>
      <c r="D52" s="158">
        <f ca="1">OFFSET($C$5,$A52*2,$C52*3-1)</f>
        <v>0</v>
      </c>
      <c r="H52" s="105" t="e">
        <f ca="1">OFFSET($I$19,$A52*2-1,$I52*3-1)</f>
        <v>#N/A</v>
      </c>
      <c r="I52" s="106">
        <f t="shared" si="9"/>
        <v>4</v>
      </c>
      <c r="J52" s="158">
        <f ca="1">OFFSET($I$19,$A52*2,$I52*3-1)</f>
      </c>
    </row>
    <row r="53" spans="1:10" ht="15.75">
      <c r="A53" s="124"/>
      <c r="B53" s="162" t="str">
        <f ca="1">OFFSET($C$5,$A52*2-1,$C52*3+1)</f>
        <v>金沢大 - 関西学</v>
      </c>
      <c r="C53" s="163">
        <f t="shared" si="8"/>
        <v>6</v>
      </c>
      <c r="D53" s="164">
        <f ca="1">OFFSET($C$5,$A52*2,$C52*3+1)</f>
        <v>0</v>
      </c>
      <c r="H53" s="162" t="e">
        <f ca="1">OFFSET($I$19,$A52*2-1,$I53*3+1)</f>
        <v>#N/A</v>
      </c>
      <c r="I53" s="163">
        <f t="shared" si="9"/>
        <v>4</v>
      </c>
      <c r="J53" s="164">
        <f ca="1">OFFSET($I$19,$A52*2,$I53*3+1)</f>
      </c>
    </row>
    <row r="54" spans="1:10" ht="15.75">
      <c r="A54" s="225"/>
      <c r="B54" s="118"/>
      <c r="C54" s="119">
        <f>C47+1</f>
        <v>7</v>
      </c>
      <c r="D54" s="120"/>
      <c r="H54" s="118"/>
      <c r="I54" s="119">
        <f>I47+1</f>
        <v>5</v>
      </c>
      <c r="J54" s="120"/>
    </row>
    <row r="55" spans="1:10" ht="15.75">
      <c r="A55" s="224">
        <v>1</v>
      </c>
      <c r="B55" s="105" t="str">
        <f ca="1">OFFSET($C$5,$A55*2-1,$C55*3-1)</f>
        <v>関西学 - 東京大</v>
      </c>
      <c r="C55" s="106">
        <f aca="true" t="shared" si="10" ref="C55:C60">C54</f>
        <v>7</v>
      </c>
      <c r="D55" s="158">
        <f ca="1">OFFSET($C$5,$A55*2,$C55*3-1)</f>
        <v>0</v>
      </c>
      <c r="H55" s="105" t="e">
        <f ca="1">OFFSET($I$19,$A55*2-1,$I55*3-1)</f>
        <v>#N/A</v>
      </c>
      <c r="I55" s="106">
        <f aca="true" t="shared" si="11" ref="I55:I60">I54</f>
        <v>5</v>
      </c>
      <c r="J55" s="158" t="e">
        <f ca="1">OFFSET($I$19,$A55*2,$I55*3-1)</f>
        <v>#REF!</v>
      </c>
    </row>
    <row r="56" spans="1:10" ht="15.75">
      <c r="A56" s="123"/>
      <c r="B56" s="162" t="str">
        <f ca="1">OFFSET($C$5,$A55*2-1,$C55*3+1)</f>
        <v>東京大 - 関西学</v>
      </c>
      <c r="C56" s="163">
        <f t="shared" si="10"/>
        <v>7</v>
      </c>
      <c r="D56" s="164">
        <f ca="1">OFFSET($C$5,$A55*2,$C55*3+1)</f>
        <v>0</v>
      </c>
      <c r="H56" s="162" t="e">
        <f ca="1">OFFSET($I$19,$A55*2-1,$I56*3+1)</f>
        <v>#N/A</v>
      </c>
      <c r="I56" s="163">
        <f t="shared" si="11"/>
        <v>5</v>
      </c>
      <c r="J56" s="164" t="e">
        <f ca="1">OFFSET($I$19,$A55*2,$I56*3+1)</f>
        <v>#REF!</v>
      </c>
    </row>
    <row r="57" spans="1:10" ht="15.75">
      <c r="A57" s="122">
        <v>2</v>
      </c>
      <c r="B57" s="105" t="str">
        <f ca="1">OFFSET($C$5,$A57*2-1,$C57*3-1)</f>
        <v>金沢大 - 同志社</v>
      </c>
      <c r="C57" s="106">
        <f t="shared" si="10"/>
        <v>7</v>
      </c>
      <c r="D57" s="158">
        <f ca="1">OFFSET($C$5,$A57*2,$C57*3-1)</f>
        <v>0</v>
      </c>
      <c r="H57" s="105" t="e">
        <f ca="1">OFFSET($I$19,$A57*2-1,$I57*3-1)</f>
        <v>#N/A</v>
      </c>
      <c r="I57" s="106">
        <f t="shared" si="11"/>
        <v>5</v>
      </c>
      <c r="J57" s="158" t="e">
        <f ca="1">OFFSET($I$19,$A57*2,$I57*3-1)</f>
        <v>#REF!</v>
      </c>
    </row>
    <row r="58" spans="1:10" ht="15.75">
      <c r="A58" s="123"/>
      <c r="B58" s="162" t="str">
        <f ca="1">OFFSET($C$5,$A57*2-1,$C57*3+1)</f>
        <v>同志社 - 金沢大</v>
      </c>
      <c r="C58" s="163">
        <f t="shared" si="10"/>
        <v>7</v>
      </c>
      <c r="D58" s="164">
        <f ca="1">OFFSET($C$5,$A57*2,$C57*3+1)</f>
        <v>0</v>
      </c>
      <c r="H58" s="162" t="e">
        <f ca="1">OFFSET($I$19,$A57*2-1,$I58*3+1)</f>
        <v>#N/A</v>
      </c>
      <c r="I58" s="163">
        <f t="shared" si="11"/>
        <v>5</v>
      </c>
      <c r="J58" s="164" t="e">
        <f ca="1">OFFSET($I$19,$A57*2,$I58*3+1)</f>
        <v>#REF!</v>
      </c>
    </row>
    <row r="59" spans="1:10" ht="15.75">
      <c r="A59" s="122">
        <v>3</v>
      </c>
      <c r="B59" s="105" t="str">
        <f ca="1">OFFSET($C$5,$A59*2-1,$C59*3-1)</f>
        <v>慶応大 - 吉田ST</v>
      </c>
      <c r="C59" s="106">
        <f t="shared" si="10"/>
        <v>7</v>
      </c>
      <c r="D59" s="158">
        <f ca="1">OFFSET($C$5,$A59*2,$C59*3-1)</f>
        <v>0</v>
      </c>
      <c r="H59" s="105" t="str">
        <f ca="1">OFFSET($I$19,$A59*2-1,$I59*3-1)</f>
        <v> - </v>
      </c>
      <c r="I59" s="106">
        <f t="shared" si="11"/>
        <v>5</v>
      </c>
      <c r="J59" s="158">
        <f ca="1">OFFSET($I$19,$A59*2,$I59*3-1)</f>
      </c>
    </row>
    <row r="60" spans="1:10" ht="15.75">
      <c r="A60" s="124"/>
      <c r="B60" s="162" t="str">
        <f ca="1">OFFSET($C$5,$A59*2-1,$C59*3+1)</f>
        <v>吉田ST - 慶応大</v>
      </c>
      <c r="C60" s="163">
        <f t="shared" si="10"/>
        <v>7</v>
      </c>
      <c r="D60" s="164">
        <f ca="1">OFFSET($C$5,$A59*2,$C59*3+1)</f>
        <v>0</v>
      </c>
      <c r="H60" s="162" t="str">
        <f ca="1">OFFSET($I$19,$A59*2-1,$I60*3+1)</f>
        <v> - </v>
      </c>
      <c r="I60" s="163">
        <f t="shared" si="11"/>
        <v>5</v>
      </c>
      <c r="J60" s="164">
        <f ca="1">OFFSET($I$19,$A59*2,$I60*3+1)</f>
      </c>
    </row>
    <row r="61" spans="1:10" ht="15.75">
      <c r="A61" s="225"/>
      <c r="B61" s="118"/>
      <c r="C61" s="119">
        <f>C54+1</f>
        <v>8</v>
      </c>
      <c r="D61" s="120"/>
      <c r="H61" s="118"/>
      <c r="I61" s="119">
        <f>I54+1</f>
        <v>6</v>
      </c>
      <c r="J61" s="120"/>
    </row>
    <row r="62" spans="1:10" ht="15.75">
      <c r="A62" s="224">
        <v>1</v>
      </c>
      <c r="B62" s="105" t="str">
        <f ca="1">OFFSET($C$5,$A62*2-1,$C62*3-1)</f>
        <v>同志社 - 関西学</v>
      </c>
      <c r="C62" s="106">
        <f aca="true" t="shared" si="12" ref="C62:C67">C61</f>
        <v>8</v>
      </c>
      <c r="D62" s="158">
        <f ca="1">OFFSET($C$5,$A62*2,$C62*3-1)</f>
        <v>0</v>
      </c>
      <c r="H62" s="105" t="e">
        <f ca="1">OFFSET($I$19,$A62*2-1,$I62*3-1)</f>
        <v>#N/A</v>
      </c>
      <c r="I62" s="106">
        <f aca="true" t="shared" si="13" ref="I62:I67">I61</f>
        <v>6</v>
      </c>
      <c r="J62" s="158" t="e">
        <f ca="1">OFFSET($I$19,$A62*2,$I62*3-1)</f>
        <v>#REF!</v>
      </c>
    </row>
    <row r="63" spans="1:10" ht="15.75">
      <c r="A63" s="123"/>
      <c r="B63" s="162" t="str">
        <f ca="1">OFFSET($C$5,$A62*2-1,$C62*3+1)</f>
        <v>関西学 - 同志社</v>
      </c>
      <c r="C63" s="163">
        <f t="shared" si="12"/>
        <v>8</v>
      </c>
      <c r="D63" s="164">
        <f ca="1">OFFSET($C$5,$A62*2,$C62*3+1)</f>
        <v>0</v>
      </c>
      <c r="H63" s="162" t="e">
        <f ca="1">OFFSET($I$19,$A62*2-1,$I63*3+1)</f>
        <v>#N/A</v>
      </c>
      <c r="I63" s="163">
        <f t="shared" si="13"/>
        <v>6</v>
      </c>
      <c r="J63" s="164" t="e">
        <f ca="1">OFFSET($I$19,$A62*2,$I63*3+1)</f>
        <v>#REF!</v>
      </c>
    </row>
    <row r="64" spans="1:10" ht="15.75">
      <c r="A64" s="122">
        <v>2</v>
      </c>
      <c r="B64" s="105" t="str">
        <f ca="1">OFFSET($C$5,$A64*2-1,$C64*3-1)</f>
        <v>金沢大 - 慶応大</v>
      </c>
      <c r="C64" s="106">
        <f t="shared" si="12"/>
        <v>8</v>
      </c>
      <c r="D64" s="158">
        <f ca="1">OFFSET($C$5,$A64*2,$C64*3-1)</f>
        <v>0</v>
      </c>
      <c r="H64" s="105" t="e">
        <f ca="1">OFFSET($I$19,$A64*2-1,$I64*3-1)</f>
        <v>#N/A</v>
      </c>
      <c r="I64" s="106">
        <f t="shared" si="13"/>
        <v>6</v>
      </c>
      <c r="J64" s="158" t="e">
        <f ca="1">OFFSET($I$19,$A64*2,$I64*3-1)</f>
        <v>#REF!</v>
      </c>
    </row>
    <row r="65" spans="1:10" ht="15.75">
      <c r="A65" s="123"/>
      <c r="B65" s="162" t="str">
        <f ca="1">OFFSET($C$5,$A64*2-1,$C64*3+1)</f>
        <v>慶応大 - 金沢大</v>
      </c>
      <c r="C65" s="163">
        <f t="shared" si="12"/>
        <v>8</v>
      </c>
      <c r="D65" s="164">
        <f ca="1">OFFSET($C$5,$A64*2,$C64*3+1)</f>
        <v>0</v>
      </c>
      <c r="H65" s="162" t="e">
        <f ca="1">OFFSET($I$19,$A64*2-1,$I65*3+1)</f>
        <v>#N/A</v>
      </c>
      <c r="I65" s="163">
        <f t="shared" si="13"/>
        <v>6</v>
      </c>
      <c r="J65" s="164" t="e">
        <f ca="1">OFFSET($I$19,$A64*2,$I65*3+1)</f>
        <v>#REF!</v>
      </c>
    </row>
    <row r="66" spans="1:10" ht="15.75">
      <c r="A66" s="122">
        <v>3</v>
      </c>
      <c r="B66" s="105" t="str">
        <f ca="1">OFFSET($C$5,$A66*2-1,$C66*3-1)</f>
        <v>吉田ST - 東京大</v>
      </c>
      <c r="C66" s="106">
        <f t="shared" si="12"/>
        <v>8</v>
      </c>
      <c r="D66" s="158">
        <f ca="1">OFFSET($C$5,$A66*2,$C66*3-1)</f>
        <v>0</v>
      </c>
      <c r="H66" s="105" t="str">
        <f ca="1">OFFSET($I$19,$A66*2-1,$I66*3-1)</f>
        <v> - </v>
      </c>
      <c r="I66" s="106">
        <f t="shared" si="13"/>
        <v>6</v>
      </c>
      <c r="J66" s="158">
        <f ca="1">OFFSET($I$19,$A66*2,$I66*3-1)</f>
      </c>
    </row>
    <row r="67" spans="1:10" ht="15.75">
      <c r="A67" s="124"/>
      <c r="B67" s="162" t="str">
        <f ca="1">OFFSET($C$5,$A66*2-1,$C66*3+1)</f>
        <v>東京大 - 吉田ST</v>
      </c>
      <c r="C67" s="163">
        <f t="shared" si="12"/>
        <v>8</v>
      </c>
      <c r="D67" s="164">
        <f ca="1">OFFSET($C$5,$A66*2,$C66*3+1)</f>
        <v>0</v>
      </c>
      <c r="H67" s="162" t="str">
        <f ca="1">OFFSET($I$19,$A66*2-1,$I67*3+1)</f>
        <v> - </v>
      </c>
      <c r="I67" s="163">
        <f t="shared" si="13"/>
        <v>6</v>
      </c>
      <c r="J67" s="164">
        <f ca="1">OFFSET($I$19,$A66*2,$I67*3+1)</f>
      </c>
    </row>
    <row r="68" spans="1:10" ht="15.75">
      <c r="A68" s="225"/>
      <c r="B68" s="118"/>
      <c r="C68" s="119">
        <f>C61+1</f>
        <v>9</v>
      </c>
      <c r="D68" s="120"/>
      <c r="H68" s="118"/>
      <c r="I68" s="119">
        <f>I61+1</f>
        <v>7</v>
      </c>
      <c r="J68" s="120"/>
    </row>
    <row r="69" spans="1:10" ht="15.75">
      <c r="A69" s="224">
        <v>1</v>
      </c>
      <c r="B69" s="105" t="str">
        <f ca="1">OFFSET($C$5,$A69*2-1,$C69*3-1)</f>
        <v>同志社 - 吉田ST</v>
      </c>
      <c r="C69" s="106">
        <f aca="true" t="shared" si="14" ref="C69:C74">C68</f>
        <v>9</v>
      </c>
      <c r="D69" s="158">
        <f ca="1">OFFSET($C$5,$A69*2,$C69*3-1)</f>
        <v>0</v>
      </c>
      <c r="H69" s="105" t="e">
        <f ca="1">OFFSET($I$19,$A69*2-1,$I69*3-1)</f>
        <v>#N/A</v>
      </c>
      <c r="I69" s="106">
        <f aca="true" t="shared" si="15" ref="I69:I74">I68</f>
        <v>7</v>
      </c>
      <c r="J69" s="158" t="e">
        <f ca="1">OFFSET($I$19,$A69*2,$I69*3-1)</f>
        <v>#REF!</v>
      </c>
    </row>
    <row r="70" spans="1:10" ht="15.75">
      <c r="A70" s="123"/>
      <c r="B70" s="162" t="str">
        <f ca="1">OFFSET($C$5,$A69*2-1,$C69*3+1)</f>
        <v>吉田ST - 同志社</v>
      </c>
      <c r="C70" s="163">
        <f t="shared" si="14"/>
        <v>9</v>
      </c>
      <c r="D70" s="164">
        <f ca="1">OFFSET($C$5,$A69*2,$C69*3+1)</f>
        <v>0</v>
      </c>
      <c r="H70" s="162" t="e">
        <f ca="1">OFFSET($I$19,$A69*2-1,$I70*3+1)</f>
        <v>#N/A</v>
      </c>
      <c r="I70" s="163">
        <f t="shared" si="15"/>
        <v>7</v>
      </c>
      <c r="J70" s="164" t="e">
        <f ca="1">OFFSET($I$19,$A69*2,$I70*3+1)</f>
        <v>#REF!</v>
      </c>
    </row>
    <row r="71" spans="1:10" ht="15.75">
      <c r="A71" s="122">
        <v>2</v>
      </c>
      <c r="B71" s="105" t="str">
        <f ca="1">OFFSET($C$5,$A71*2-1,$C71*3-1)</f>
        <v>早稲田 - 慶応大</v>
      </c>
      <c r="C71" s="106">
        <f t="shared" si="14"/>
        <v>9</v>
      </c>
      <c r="D71" s="158">
        <f ca="1">OFFSET($C$5,$A71*2,$C71*3-1)</f>
        <v>0</v>
      </c>
      <c r="H71" s="105" t="e">
        <f ca="1">OFFSET($I$19,$A71*2-1,$I71*3-1)</f>
        <v>#N/A</v>
      </c>
      <c r="I71" s="106">
        <f t="shared" si="15"/>
        <v>7</v>
      </c>
      <c r="J71" s="158" t="e">
        <f ca="1">OFFSET($I$19,$A71*2,$I71*3-1)</f>
        <v>#REF!</v>
      </c>
    </row>
    <row r="72" spans="1:10" ht="15.75">
      <c r="A72" s="123"/>
      <c r="B72" s="162" t="str">
        <f ca="1">OFFSET($C$5,$A71*2-1,$C71*3+1)</f>
        <v>慶応大 - 早稲田</v>
      </c>
      <c r="C72" s="163">
        <f t="shared" si="14"/>
        <v>9</v>
      </c>
      <c r="D72" s="164">
        <f ca="1">OFFSET($C$5,$A71*2,$C71*3+1)</f>
        <v>0</v>
      </c>
      <c r="H72" s="162" t="e">
        <f ca="1">OFFSET($I$19,$A71*2-1,$I72*3+1)</f>
        <v>#N/A</v>
      </c>
      <c r="I72" s="163">
        <f t="shared" si="15"/>
        <v>7</v>
      </c>
      <c r="J72" s="164" t="e">
        <f ca="1">OFFSET($I$19,$A71*2,$I72*3+1)</f>
        <v>#REF!</v>
      </c>
    </row>
    <row r="73" spans="1:10" ht="15.75">
      <c r="A73" s="122">
        <v>3</v>
      </c>
      <c r="B73" s="105" t="str">
        <f ca="1">OFFSET($C$5,$A73*2-1,$C73*3-1)</f>
        <v>関西学 - 日本大</v>
      </c>
      <c r="C73" s="106">
        <f t="shared" si="14"/>
        <v>9</v>
      </c>
      <c r="D73" s="158">
        <f ca="1">OFFSET($C$5,$A73*2,$C73*3-1)</f>
        <v>0</v>
      </c>
      <c r="H73" s="105" t="str">
        <f ca="1">OFFSET($I$19,$A73*2-1,$I73*3-1)</f>
        <v> - </v>
      </c>
      <c r="I73" s="106">
        <f t="shared" si="15"/>
        <v>7</v>
      </c>
      <c r="J73" s="158">
        <f ca="1">OFFSET($I$19,$A73*2,$I73*3-1)</f>
      </c>
    </row>
    <row r="74" spans="1:10" ht="15.75">
      <c r="A74" s="124"/>
      <c r="B74" s="162" t="str">
        <f ca="1">OFFSET($C$5,$A73*2-1,$C73*3+1)</f>
        <v>日本大 - 関西学</v>
      </c>
      <c r="C74" s="163">
        <f t="shared" si="14"/>
        <v>9</v>
      </c>
      <c r="D74" s="164">
        <f ca="1">OFFSET($C$5,$A73*2,$C73*3+1)</f>
        <v>0</v>
      </c>
      <c r="H74" s="162" t="str">
        <f ca="1">OFFSET($I$19,$A73*2-1,$I74*3+1)</f>
        <v> - </v>
      </c>
      <c r="I74" s="163">
        <f t="shared" si="15"/>
        <v>7</v>
      </c>
      <c r="J74" s="164">
        <f ca="1">OFFSET($I$19,$A73*2,$I74*3+1)</f>
      </c>
    </row>
    <row r="75" spans="1:10" ht="15.75">
      <c r="A75" s="225"/>
      <c r="B75" s="118"/>
      <c r="C75" s="119">
        <f>C68+1</f>
        <v>10</v>
      </c>
      <c r="D75" s="120"/>
      <c r="H75" s="118"/>
      <c r="I75" s="119">
        <f>I68+1</f>
        <v>8</v>
      </c>
      <c r="J75" s="120"/>
    </row>
    <row r="76" spans="1:10" ht="15.75">
      <c r="A76" s="224">
        <v>1</v>
      </c>
      <c r="B76" s="105" t="str">
        <f ca="1">OFFSET($C$5,$A76*2-1,$C76*3-1)</f>
        <v>吉田ST - 早稲田</v>
      </c>
      <c r="C76" s="106">
        <f aca="true" t="shared" si="16" ref="C76:C81">C75</f>
        <v>10</v>
      </c>
      <c r="D76" s="158">
        <f ca="1">OFFSET($C$5,$A76*2,$C76*3-1)</f>
        <v>0</v>
      </c>
      <c r="H76" s="105" t="e">
        <f ca="1">OFFSET($I$19,$A76*2-1,$I76*3-1)</f>
        <v>#N/A</v>
      </c>
      <c r="I76" s="106">
        <f aca="true" t="shared" si="17" ref="I76:I81">I75</f>
        <v>8</v>
      </c>
      <c r="J76" s="158" t="e">
        <f ca="1">OFFSET($I$19,$A76*2,$I76*3-1)</f>
        <v>#REF!</v>
      </c>
    </row>
    <row r="77" spans="1:10" ht="15.75">
      <c r="A77" s="123"/>
      <c r="B77" s="162" t="str">
        <f ca="1">OFFSET($C$5,$A76*2-1,$C76*3+1)</f>
        <v>早稲田 - 吉田ST</v>
      </c>
      <c r="C77" s="163">
        <f t="shared" si="16"/>
        <v>10</v>
      </c>
      <c r="D77" s="164">
        <f ca="1">OFFSET($C$5,$A76*2,$C76*3+1)</f>
        <v>0</v>
      </c>
      <c r="H77" s="162" t="e">
        <f ca="1">OFFSET($I$19,$A76*2-1,$I77*3+1)</f>
        <v>#N/A</v>
      </c>
      <c r="I77" s="163">
        <f t="shared" si="17"/>
        <v>8</v>
      </c>
      <c r="J77" s="164" t="e">
        <f ca="1">OFFSET($I$19,$A76*2,$I77*3+1)</f>
        <v>#REF!</v>
      </c>
    </row>
    <row r="78" spans="1:10" ht="15.75">
      <c r="A78" s="122">
        <v>2</v>
      </c>
      <c r="B78" s="105" t="str">
        <f ca="1">OFFSET($C$5,$A78*2-1,$C78*3-1)</f>
        <v>日本大 - 同志社</v>
      </c>
      <c r="C78" s="106">
        <f t="shared" si="16"/>
        <v>10</v>
      </c>
      <c r="D78" s="158">
        <f ca="1">OFFSET($C$5,$A78*2,$C78*3-1)</f>
        <v>0</v>
      </c>
      <c r="H78" s="105" t="e">
        <f ca="1">OFFSET($I$19,$A78*2-1,$I78*3-1)</f>
        <v>#N/A</v>
      </c>
      <c r="I78" s="106">
        <f t="shared" si="17"/>
        <v>8</v>
      </c>
      <c r="J78" s="158" t="e">
        <f ca="1">OFFSET($I$19,$A78*2,$I78*3-1)</f>
        <v>#REF!</v>
      </c>
    </row>
    <row r="79" spans="1:10" ht="15.75">
      <c r="A79" s="123"/>
      <c r="B79" s="162" t="str">
        <f ca="1">OFFSET($C$5,$A78*2-1,$C78*3+1)</f>
        <v>同志社 - 日本大</v>
      </c>
      <c r="C79" s="163">
        <f t="shared" si="16"/>
        <v>10</v>
      </c>
      <c r="D79" s="164">
        <f ca="1">OFFSET($C$5,$A78*2,$C78*3+1)</f>
        <v>0</v>
      </c>
      <c r="H79" s="162" t="e">
        <f ca="1">OFFSET($I$19,$A78*2-1,$I79*3+1)</f>
        <v>#N/A</v>
      </c>
      <c r="I79" s="163">
        <f t="shared" si="17"/>
        <v>8</v>
      </c>
      <c r="J79" s="164" t="e">
        <f ca="1">OFFSET($I$19,$A78*2,$I79*3+1)</f>
        <v>#REF!</v>
      </c>
    </row>
    <row r="80" spans="1:10" ht="15.75">
      <c r="A80" s="122">
        <v>3</v>
      </c>
      <c r="B80" s="105" t="str">
        <f ca="1">OFFSET($C$5,$A80*2-1,$C80*3-1)</f>
        <v>慶応大 - 関西学</v>
      </c>
      <c r="C80" s="106">
        <f t="shared" si="16"/>
        <v>10</v>
      </c>
      <c r="D80" s="158">
        <f ca="1">OFFSET($C$5,$A80*2,$C80*3-1)</f>
        <v>0</v>
      </c>
      <c r="H80" s="105" t="str">
        <f ca="1">OFFSET($I$19,$A80*2-1,$I80*3-1)</f>
        <v> - </v>
      </c>
      <c r="I80" s="106">
        <f t="shared" si="17"/>
        <v>8</v>
      </c>
      <c r="J80" s="158">
        <f ca="1">OFFSET($I$19,$A80*2,$I80*3-1)</f>
      </c>
    </row>
    <row r="81" spans="1:10" ht="15.75">
      <c r="A81" s="124"/>
      <c r="B81" s="162" t="str">
        <f ca="1">OFFSET($C$5,$A80*2-1,$C80*3+1)</f>
        <v>関西学 - 慶応大</v>
      </c>
      <c r="C81" s="163">
        <f t="shared" si="16"/>
        <v>10</v>
      </c>
      <c r="D81" s="164">
        <f ca="1">OFFSET($C$5,$A80*2,$C80*3+1)</f>
        <v>0</v>
      </c>
      <c r="H81" s="162" t="str">
        <f ca="1">OFFSET($I$19,$A80*2-1,$I81*3+1)</f>
        <v> - </v>
      </c>
      <c r="I81" s="163">
        <f t="shared" si="17"/>
        <v>8</v>
      </c>
      <c r="J81" s="164">
        <f ca="1">OFFSET($I$19,$A80*2,$I81*3+1)</f>
      </c>
    </row>
    <row r="82" spans="1:10" ht="15.75">
      <c r="A82" s="225"/>
      <c r="B82" s="118"/>
      <c r="C82" s="119">
        <f>C75+1</f>
        <v>11</v>
      </c>
      <c r="D82" s="120"/>
      <c r="H82" s="118"/>
      <c r="I82" s="119">
        <f>I75+1</f>
        <v>9</v>
      </c>
      <c r="J82" s="120"/>
    </row>
    <row r="83" spans="1:10" ht="15.75">
      <c r="A83" s="224">
        <v>1</v>
      </c>
      <c r="B83" s="105" t="str">
        <f ca="1">OFFSET($C$5,$A83*2-1,$C83*3-1)</f>
        <v>吉田ST - 日本大</v>
      </c>
      <c r="C83" s="106">
        <f aca="true" t="shared" si="18" ref="C83:C88">C82</f>
        <v>11</v>
      </c>
      <c r="D83" s="158">
        <f ca="1">OFFSET($C$5,$A83*2,$C83*3-1)</f>
        <v>0</v>
      </c>
      <c r="H83" s="105" t="e">
        <f ca="1">OFFSET($I$19,$A83*2-1,$I83*3-1)</f>
        <v>#N/A</v>
      </c>
      <c r="I83" s="106">
        <f aca="true" t="shared" si="19" ref="I83:I88">I82</f>
        <v>9</v>
      </c>
      <c r="J83" s="158" t="e">
        <f ca="1">OFFSET($I$19,$A83*2,$I83*3-1)</f>
        <v>#REF!</v>
      </c>
    </row>
    <row r="84" spans="1:10" ht="15.75">
      <c r="A84" s="123"/>
      <c r="B84" s="162" t="str">
        <f ca="1">OFFSET($C$5,$A83*2-1,$C83*3+1)</f>
        <v>日本大 - 吉田ST</v>
      </c>
      <c r="C84" s="163">
        <f t="shared" si="18"/>
        <v>11</v>
      </c>
      <c r="D84" s="164">
        <f ca="1">OFFSET($C$5,$A83*2,$C83*3+1)</f>
        <v>0</v>
      </c>
      <c r="H84" s="162" t="e">
        <f ca="1">OFFSET($I$19,$A83*2-1,$I84*3+1)</f>
        <v>#N/A</v>
      </c>
      <c r="I84" s="163">
        <f t="shared" si="19"/>
        <v>9</v>
      </c>
      <c r="J84" s="164" t="e">
        <f ca="1">OFFSET($I$19,$A83*2,$I84*3+1)</f>
        <v>#REF!</v>
      </c>
    </row>
    <row r="85" spans="1:10" ht="15.75">
      <c r="A85" s="122">
        <v>2</v>
      </c>
      <c r="B85" s="105" t="str">
        <f ca="1">OFFSET($C$5,$A85*2-1,$C85*3-1)</f>
        <v>慶応大 - 日経大</v>
      </c>
      <c r="C85" s="106">
        <f t="shared" si="18"/>
        <v>11</v>
      </c>
      <c r="D85" s="158">
        <f ca="1">OFFSET($C$5,$A85*2,$C85*3-1)</f>
        <v>0</v>
      </c>
      <c r="H85" s="105" t="e">
        <f ca="1">OFFSET($I$19,$A85*2-1,$I85*3-1)</f>
        <v>#N/A</v>
      </c>
      <c r="I85" s="106">
        <f t="shared" si="19"/>
        <v>9</v>
      </c>
      <c r="J85" s="158" t="e">
        <f ca="1">OFFSET($I$19,$A85*2,$I85*3-1)</f>
        <v>#REF!</v>
      </c>
    </row>
    <row r="86" spans="1:10" ht="15.75">
      <c r="A86" s="123"/>
      <c r="B86" s="162" t="str">
        <f ca="1">OFFSET($C$5,$A85*2-1,$C85*3+1)</f>
        <v>日経大 - 慶応大</v>
      </c>
      <c r="C86" s="163">
        <f t="shared" si="18"/>
        <v>11</v>
      </c>
      <c r="D86" s="164">
        <f ca="1">OFFSET($C$5,$A85*2,$C85*3+1)</f>
        <v>0</v>
      </c>
      <c r="H86" s="162" t="e">
        <f ca="1">OFFSET($I$19,$A85*2-1,$I86*3+1)</f>
        <v>#N/A</v>
      </c>
      <c r="I86" s="163">
        <f t="shared" si="19"/>
        <v>9</v>
      </c>
      <c r="J86" s="164" t="e">
        <f ca="1">OFFSET($I$19,$A85*2,$I86*3+1)</f>
        <v>#REF!</v>
      </c>
    </row>
    <row r="87" spans="1:10" ht="15.75">
      <c r="A87" s="122">
        <v>3</v>
      </c>
      <c r="B87" s="105" t="str">
        <f ca="1">OFFSET($C$5,$A87*2-1,$C87*3-1)</f>
        <v>東京大 - 金沢大</v>
      </c>
      <c r="C87" s="106">
        <f t="shared" si="18"/>
        <v>11</v>
      </c>
      <c r="D87" s="158">
        <f ca="1">OFFSET($C$5,$A87*2,$C87*3-1)</f>
        <v>0</v>
      </c>
      <c r="H87" s="105" t="str">
        <f ca="1">OFFSET($I$19,$A87*2-1,$I87*3-1)</f>
        <v> - </v>
      </c>
      <c r="I87" s="106">
        <f t="shared" si="19"/>
        <v>9</v>
      </c>
      <c r="J87" s="158">
        <f ca="1">OFFSET($I$19,$A87*2,$I87*3-1)</f>
      </c>
    </row>
    <row r="88" spans="1:10" ht="15.75">
      <c r="A88" s="124"/>
      <c r="B88" s="162" t="str">
        <f ca="1">OFFSET($C$5,$A87*2-1,$C87*3+1)</f>
        <v>金沢大 - 東京大</v>
      </c>
      <c r="C88" s="163">
        <f t="shared" si="18"/>
        <v>11</v>
      </c>
      <c r="D88" s="164">
        <f ca="1">OFFSET($C$5,$A87*2,$C87*3+1)</f>
        <v>0</v>
      </c>
      <c r="H88" s="162" t="str">
        <f ca="1">OFFSET($I$19,$A87*2-1,$I88*3+1)</f>
        <v> - </v>
      </c>
      <c r="I88" s="163">
        <f t="shared" si="19"/>
        <v>9</v>
      </c>
      <c r="J88" s="164">
        <f ca="1">OFFSET($I$19,$A87*2,$I88*3+1)</f>
      </c>
    </row>
    <row r="89" spans="1:10" ht="15.75">
      <c r="A89" s="225"/>
      <c r="B89" s="118"/>
      <c r="C89" s="119">
        <f>C82+1</f>
        <v>12</v>
      </c>
      <c r="D89" s="120"/>
      <c r="H89" s="118"/>
      <c r="I89" s="119">
        <f>I82+1</f>
        <v>10</v>
      </c>
      <c r="J89" s="120"/>
    </row>
    <row r="90" spans="1:10" ht="15.75">
      <c r="A90" s="224">
        <v>1</v>
      </c>
      <c r="B90" s="105" t="str">
        <f ca="1">OFFSET($C$5,$A90*2-1,$C90*3-1)</f>
        <v>日経大 - 吉田ST</v>
      </c>
      <c r="C90" s="106">
        <f aca="true" t="shared" si="20" ref="C90:C95">C89</f>
        <v>12</v>
      </c>
      <c r="D90" s="158">
        <f ca="1">OFFSET($C$5,$A90*2,$C90*3-1)</f>
        <v>0</v>
      </c>
      <c r="H90" s="105" t="str">
        <f ca="1">OFFSET($I$19,$A90*2-1,$I90*3-1)</f>
        <v> - </v>
      </c>
      <c r="I90" s="106">
        <f aca="true" t="shared" si="21" ref="I90:I95">I89</f>
        <v>10</v>
      </c>
      <c r="J90" s="158" t="e">
        <f ca="1">OFFSET($I$19,$A90*2,$I90*3-1)</f>
        <v>#REF!</v>
      </c>
    </row>
    <row r="91" spans="1:10" ht="15.75">
      <c r="A91" s="123"/>
      <c r="B91" s="162" t="str">
        <f ca="1">OFFSET($C$5,$A90*2-1,$C90*3+1)</f>
        <v>吉田ST - 日経大</v>
      </c>
      <c r="C91" s="163">
        <f t="shared" si="20"/>
        <v>12</v>
      </c>
      <c r="D91" s="164">
        <f ca="1">OFFSET($C$5,$A90*2,$C90*3+1)</f>
        <v>0</v>
      </c>
      <c r="H91" s="162" t="str">
        <f ca="1">OFFSET($I$19,$A90*2-1,$I91*3+1)</f>
        <v> - </v>
      </c>
      <c r="I91" s="163">
        <f t="shared" si="21"/>
        <v>10</v>
      </c>
      <c r="J91" s="164" t="e">
        <f ca="1">OFFSET($I$19,$A90*2,$I91*3+1)</f>
        <v>#REF!</v>
      </c>
    </row>
    <row r="92" spans="1:10" ht="15.75">
      <c r="A92" s="122">
        <v>2</v>
      </c>
      <c r="B92" s="105" t="str">
        <f ca="1">OFFSET($C$5,$A92*2-1,$C92*3-1)</f>
        <v>日本大 - 金沢大</v>
      </c>
      <c r="C92" s="106">
        <f t="shared" si="20"/>
        <v>12</v>
      </c>
      <c r="D92" s="158">
        <f ca="1">OFFSET($C$5,$A92*2,$C92*3-1)</f>
        <v>0</v>
      </c>
      <c r="H92" s="105" t="e">
        <f ca="1">OFFSET($I$19,$A92*2-1,$I92*3-1)</f>
        <v>#N/A</v>
      </c>
      <c r="I92" s="106">
        <f t="shared" si="21"/>
        <v>10</v>
      </c>
      <c r="J92" s="158" t="e">
        <f ca="1">OFFSET($I$19,$A92*2,$I92*3-1)</f>
        <v>#REF!</v>
      </c>
    </row>
    <row r="93" spans="1:10" ht="15.75">
      <c r="A93" s="123"/>
      <c r="B93" s="162" t="str">
        <f ca="1">OFFSET($C$5,$A92*2-1,$C92*3+1)</f>
        <v>金沢大 - 日本大</v>
      </c>
      <c r="C93" s="163">
        <f t="shared" si="20"/>
        <v>12</v>
      </c>
      <c r="D93" s="164">
        <f ca="1">OFFSET($C$5,$A92*2,$C92*3+1)</f>
        <v>0</v>
      </c>
      <c r="H93" s="162" t="e">
        <f ca="1">OFFSET($I$19,$A92*2-1,$I93*3+1)</f>
        <v>#N/A</v>
      </c>
      <c r="I93" s="163">
        <f t="shared" si="21"/>
        <v>10</v>
      </c>
      <c r="J93" s="164" t="e">
        <f ca="1">OFFSET($I$19,$A92*2,$I93*3+1)</f>
        <v>#REF!</v>
      </c>
    </row>
    <row r="94" spans="1:10" ht="15.75">
      <c r="A94" s="122">
        <v>3</v>
      </c>
      <c r="B94" s="105" t="str">
        <f ca="1">OFFSET($C$5,$A94*2-1,$C94*3-1)</f>
        <v>東京大 - 慶応大</v>
      </c>
      <c r="C94" s="106">
        <f t="shared" si="20"/>
        <v>12</v>
      </c>
      <c r="D94" s="158">
        <f ca="1">OFFSET($C$5,$A94*2,$C94*3-1)</f>
        <v>0</v>
      </c>
      <c r="H94" s="105" t="str">
        <f ca="1">OFFSET($I$19,$A94*2-1,$I94*3-1)</f>
        <v> - </v>
      </c>
      <c r="I94" s="106">
        <f t="shared" si="21"/>
        <v>10</v>
      </c>
      <c r="J94" s="158">
        <f ca="1">OFFSET($I$19,$A94*2,$I94*3-1)</f>
      </c>
    </row>
    <row r="95" spans="1:10" ht="15.75">
      <c r="A95" s="124"/>
      <c r="B95" s="162" t="str">
        <f ca="1">OFFSET($C$5,$A94*2-1,$C94*3+1)</f>
        <v>慶応大 - 東京大</v>
      </c>
      <c r="C95" s="163">
        <f t="shared" si="20"/>
        <v>12</v>
      </c>
      <c r="D95" s="164">
        <f ca="1">OFFSET($C$5,$A94*2,$C94*3+1)</f>
        <v>0</v>
      </c>
      <c r="H95" s="162" t="str">
        <f ca="1">OFFSET($I$19,$A94*2-1,$I95*3+1)</f>
        <v> - </v>
      </c>
      <c r="I95" s="163">
        <f t="shared" si="21"/>
        <v>10</v>
      </c>
      <c r="J95" s="164">
        <f ca="1">OFFSET($I$19,$A94*2,$I95*3+1)</f>
      </c>
    </row>
    <row r="96" spans="1:10" ht="15.75">
      <c r="A96" s="225"/>
      <c r="B96" s="118"/>
      <c r="C96" s="119">
        <f>C89+1</f>
        <v>13</v>
      </c>
      <c r="D96" s="120"/>
      <c r="H96" s="118"/>
      <c r="I96" s="119">
        <f>I89+1</f>
        <v>11</v>
      </c>
      <c r="J96" s="120"/>
    </row>
    <row r="97" spans="1:10" ht="15.75">
      <c r="A97" s="224">
        <v>1</v>
      </c>
      <c r="B97" s="105" t="str">
        <f ca="1">OFFSET($C$5,$A97*2-1,$C97*3-1)</f>
        <v> - </v>
      </c>
      <c r="C97" s="106">
        <f aca="true" t="shared" si="22" ref="C97:C102">C96</f>
        <v>13</v>
      </c>
      <c r="D97" s="158">
        <f ca="1">OFFSET($C$5,$A97*2,$C97*3-1)</f>
        <v>0</v>
      </c>
      <c r="H97" s="105" t="str">
        <f ca="1">OFFSET($I$19,$A97*2-1,$I97*3-1)</f>
        <v> - </v>
      </c>
      <c r="I97" s="106">
        <f aca="true" t="shared" si="23" ref="I97:I102">I96</f>
        <v>11</v>
      </c>
      <c r="J97" s="158" t="e">
        <f ca="1">OFFSET($I$19,$A97*2,$I97*3-1)</f>
        <v>#REF!</v>
      </c>
    </row>
    <row r="98" spans="1:10" ht="15.75">
      <c r="A98" s="123"/>
      <c r="B98" s="162" t="str">
        <f ca="1">OFFSET($C$5,$A97*2-1,$C97*3+1)</f>
        <v> - </v>
      </c>
      <c r="C98" s="163">
        <f t="shared" si="22"/>
        <v>13</v>
      </c>
      <c r="D98" s="164">
        <f ca="1">OFFSET($C$5,$A97*2,$C97*3+1)</f>
        <v>0</v>
      </c>
      <c r="H98" s="162" t="str">
        <f ca="1">OFFSET($I$19,$A97*2-1,$I98*3+1)</f>
        <v> - </v>
      </c>
      <c r="I98" s="163">
        <f t="shared" si="23"/>
        <v>11</v>
      </c>
      <c r="J98" s="164" t="e">
        <f ca="1">OFFSET($I$19,$A97*2,$I98*3+1)</f>
        <v>#REF!</v>
      </c>
    </row>
    <row r="99" spans="1:10" ht="15.75">
      <c r="A99" s="122">
        <v>2</v>
      </c>
      <c r="B99" s="105" t="str">
        <f ca="1">OFFSET($C$5,$A99*2-1,$C99*3-1)</f>
        <v> - </v>
      </c>
      <c r="C99" s="106">
        <f t="shared" si="22"/>
        <v>13</v>
      </c>
      <c r="D99" s="158">
        <f ca="1">OFFSET($C$5,$A99*2,$C99*3-1)</f>
        <v>0</v>
      </c>
      <c r="H99" s="105" t="e">
        <f ca="1">OFFSET($I$19,$A99*2-1,$I99*3-1)</f>
        <v>#N/A</v>
      </c>
      <c r="I99" s="106">
        <f t="shared" si="23"/>
        <v>11</v>
      </c>
      <c r="J99" s="158" t="e">
        <f ca="1">OFFSET($I$19,$A99*2,$I99*3-1)</f>
        <v>#REF!</v>
      </c>
    </row>
    <row r="100" spans="1:10" ht="15.75">
      <c r="A100" s="123"/>
      <c r="B100" s="162" t="str">
        <f ca="1">OFFSET($C$5,$A99*2-1,$C99*3+1)</f>
        <v> - </v>
      </c>
      <c r="C100" s="163">
        <f t="shared" si="22"/>
        <v>13</v>
      </c>
      <c r="D100" s="164">
        <f ca="1">OFFSET($C$5,$A99*2,$C99*3+1)</f>
        <v>0</v>
      </c>
      <c r="H100" s="162" t="e">
        <f ca="1">OFFSET($I$19,$A99*2-1,$I100*3+1)</f>
        <v>#N/A</v>
      </c>
      <c r="I100" s="163">
        <f t="shared" si="23"/>
        <v>11</v>
      </c>
      <c r="J100" s="164" t="e">
        <f ca="1">OFFSET($I$19,$A99*2,$I100*3+1)</f>
        <v>#REF!</v>
      </c>
    </row>
    <row r="101" spans="1:10" ht="15.75">
      <c r="A101" s="122">
        <v>3</v>
      </c>
      <c r="B101" s="105" t="str">
        <f ca="1">OFFSET($C$5,$A101*2-1,$C101*3-1)</f>
        <v> - </v>
      </c>
      <c r="C101" s="106">
        <f t="shared" si="22"/>
        <v>13</v>
      </c>
      <c r="D101" s="158">
        <f ca="1">OFFSET($C$5,$A101*2,$C101*3-1)</f>
        <v>0</v>
      </c>
      <c r="H101" s="105" t="str">
        <f ca="1">OFFSET($I$19,$A101*2-1,$I101*3-1)</f>
        <v> - </v>
      </c>
      <c r="I101" s="106">
        <f t="shared" si="23"/>
        <v>11</v>
      </c>
      <c r="J101" s="158">
        <f ca="1">OFFSET($I$19,$A101*2,$I101*3-1)</f>
      </c>
    </row>
    <row r="102" spans="1:10" ht="15.75">
      <c r="A102" s="124"/>
      <c r="B102" s="162" t="str">
        <f ca="1">OFFSET($C$5,$A101*2-1,$C101*3+1)</f>
        <v> - </v>
      </c>
      <c r="C102" s="163">
        <f t="shared" si="22"/>
        <v>13</v>
      </c>
      <c r="D102" s="164">
        <f ca="1">OFFSET($C$5,$A101*2,$C101*3+1)</f>
        <v>0</v>
      </c>
      <c r="H102" s="162" t="str">
        <f ca="1">OFFSET($I$19,$A101*2-1,$I102*3+1)</f>
        <v> - </v>
      </c>
      <c r="I102" s="163">
        <f t="shared" si="23"/>
        <v>11</v>
      </c>
      <c r="J102" s="164">
        <f ca="1">OFFSET($I$19,$A101*2,$I102*3+1)</f>
      </c>
    </row>
    <row r="103" spans="1:10" ht="15.75">
      <c r="A103" s="225"/>
      <c r="B103" s="118"/>
      <c r="C103" s="119">
        <f>C96+1</f>
        <v>14</v>
      </c>
      <c r="D103" s="120"/>
      <c r="H103" s="118"/>
      <c r="I103" s="119">
        <f>I96+1</f>
        <v>12</v>
      </c>
      <c r="J103" s="120"/>
    </row>
    <row r="104" spans="1:10" ht="15.75">
      <c r="A104" s="224">
        <v>1</v>
      </c>
      <c r="B104" s="105" t="str">
        <f ca="1">OFFSET($C$5,$A104*2-1,$C104*3-1)</f>
        <v> - </v>
      </c>
      <c r="C104" s="106">
        <f aca="true" t="shared" si="24" ref="C104:C109">C103</f>
        <v>14</v>
      </c>
      <c r="D104" s="158">
        <f ca="1">OFFSET($C$5,$A104*2,$C104*3-1)</f>
        <v>0</v>
      </c>
      <c r="H104" s="105" t="str">
        <f ca="1">OFFSET($I$19,$A104*2-1,$I104*3-1)</f>
        <v> - </v>
      </c>
      <c r="I104" s="106">
        <f aca="true" t="shared" si="25" ref="I104:I109">I103</f>
        <v>12</v>
      </c>
      <c r="J104" s="158">
        <f ca="1">OFFSET($I$19,$A104*2,$I104*3-1)</f>
        <v>0</v>
      </c>
    </row>
    <row r="105" spans="1:10" ht="15.75">
      <c r="A105" s="123"/>
      <c r="B105" s="162" t="str">
        <f ca="1">OFFSET($C$5,$A104*2-1,$C104*3+1)</f>
        <v> - </v>
      </c>
      <c r="C105" s="163">
        <f t="shared" si="24"/>
        <v>14</v>
      </c>
      <c r="D105" s="164">
        <f ca="1">OFFSET($C$5,$A104*2,$C104*3+1)</f>
        <v>0</v>
      </c>
      <c r="H105" s="162" t="str">
        <f ca="1">OFFSET($I$19,$A104*2-1,$I105*3+1)</f>
        <v> - </v>
      </c>
      <c r="I105" s="163">
        <f t="shared" si="25"/>
        <v>12</v>
      </c>
      <c r="J105" s="164">
        <f ca="1">OFFSET($I$19,$A104*2,$I105*3+1)</f>
        <v>0</v>
      </c>
    </row>
    <row r="106" spans="1:10" ht="15.75">
      <c r="A106" s="122">
        <v>2</v>
      </c>
      <c r="B106" s="105" t="str">
        <f ca="1">OFFSET($C$5,$A106*2-1,$C106*3-1)</f>
        <v> - </v>
      </c>
      <c r="C106" s="106">
        <f t="shared" si="24"/>
        <v>14</v>
      </c>
      <c r="D106" s="158">
        <f ca="1">OFFSET($C$5,$A106*2,$C106*3-1)</f>
        <v>0</v>
      </c>
      <c r="H106" s="105" t="str">
        <f ca="1">OFFSET($I$19,$A106*2-1,$I106*3-1)</f>
        <v> - </v>
      </c>
      <c r="I106" s="106">
        <f t="shared" si="25"/>
        <v>12</v>
      </c>
      <c r="J106" s="158">
        <f ca="1">OFFSET($I$19,$A106*2,$I106*3-1)</f>
        <v>0</v>
      </c>
    </row>
    <row r="107" spans="1:10" ht="15.75">
      <c r="A107" s="123"/>
      <c r="B107" s="162" t="str">
        <f ca="1">OFFSET($C$5,$A106*2-1,$C106*3+1)</f>
        <v> - </v>
      </c>
      <c r="C107" s="163">
        <f t="shared" si="24"/>
        <v>14</v>
      </c>
      <c r="D107" s="164">
        <f ca="1">OFFSET($C$5,$A106*2,$C106*3+1)</f>
        <v>0</v>
      </c>
      <c r="H107" s="162" t="str">
        <f ca="1">OFFSET($I$19,$A106*2-1,$I107*3+1)</f>
        <v> - </v>
      </c>
      <c r="I107" s="163">
        <f t="shared" si="25"/>
        <v>12</v>
      </c>
      <c r="J107" s="164">
        <f ca="1">OFFSET($I$19,$A106*2,$I107*3+1)</f>
        <v>0</v>
      </c>
    </row>
    <row r="108" spans="1:10" ht="15.75">
      <c r="A108" s="122">
        <v>3</v>
      </c>
      <c r="B108" s="105" t="str">
        <f ca="1">OFFSET($C$5,$A108*2-1,$C108*3-1)</f>
        <v> - </v>
      </c>
      <c r="C108" s="106">
        <f t="shared" si="24"/>
        <v>14</v>
      </c>
      <c r="D108" s="158">
        <f ca="1">OFFSET($C$5,$A108*2,$C108*3-1)</f>
        <v>0</v>
      </c>
      <c r="H108" s="105" t="str">
        <f ca="1">OFFSET($I$19,$A108*2-1,$I108*3-1)</f>
        <v> - </v>
      </c>
      <c r="I108" s="106">
        <f t="shared" si="25"/>
        <v>12</v>
      </c>
      <c r="J108" s="158">
        <f ca="1">OFFSET($I$19,$A108*2,$I108*3-1)</f>
      </c>
    </row>
    <row r="109" spans="1:10" ht="15.75">
      <c r="A109" s="124"/>
      <c r="B109" s="162" t="str">
        <f ca="1">OFFSET($C$5,$A108*2-1,$C108*3+1)</f>
        <v> - </v>
      </c>
      <c r="C109" s="163">
        <f t="shared" si="24"/>
        <v>14</v>
      </c>
      <c r="D109" s="164">
        <f ca="1">OFFSET($C$5,$A108*2,$C108*3+1)</f>
        <v>0</v>
      </c>
      <c r="H109" s="162" t="str">
        <f ca="1">OFFSET($I$19,$A108*2-1,$I109*3+1)</f>
        <v> - </v>
      </c>
      <c r="I109" s="163">
        <f t="shared" si="25"/>
        <v>12</v>
      </c>
      <c r="J109" s="164">
        <f ca="1">OFFSET($I$19,$A108*2,$I109*3+1)</f>
      </c>
    </row>
    <row r="110" spans="1:4" ht="15.75">
      <c r="A110" s="225"/>
      <c r="B110" s="118"/>
      <c r="C110" s="119">
        <f>C103+1</f>
        <v>15</v>
      </c>
      <c r="D110" s="120"/>
    </row>
    <row r="111" spans="1:4" ht="15.75">
      <c r="A111" s="224">
        <v>1</v>
      </c>
      <c r="B111" s="105" t="str">
        <f ca="1">OFFSET($C$5,$A111*2-1,$C111*3-1)</f>
        <v> - </v>
      </c>
      <c r="C111" s="106">
        <f aca="true" t="shared" si="26" ref="C111:C116">C110</f>
        <v>15</v>
      </c>
      <c r="D111" s="158">
        <f ca="1">OFFSET($C$5,$A111*2,$C111*3-1)</f>
        <v>0</v>
      </c>
    </row>
    <row r="112" spans="1:4" ht="15.75">
      <c r="A112" s="123"/>
      <c r="B112" s="162" t="str">
        <f ca="1">OFFSET($C$5,$A111*2-1,$C111*3+1)</f>
        <v> - </v>
      </c>
      <c r="C112" s="163">
        <f t="shared" si="26"/>
        <v>15</v>
      </c>
      <c r="D112" s="164">
        <f ca="1">OFFSET($C$5,$A111*2,$C111*3+1)</f>
        <v>0</v>
      </c>
    </row>
    <row r="113" spans="1:4" ht="15.75">
      <c r="A113" s="122">
        <v>2</v>
      </c>
      <c r="B113" s="105" t="str">
        <f ca="1">OFFSET($C$5,$A113*2-1,$C113*3-1)</f>
        <v> - </v>
      </c>
      <c r="C113" s="106">
        <f t="shared" si="26"/>
        <v>15</v>
      </c>
      <c r="D113" s="158">
        <f ca="1">OFFSET($C$5,$A113*2,$C113*3-1)</f>
        <v>0</v>
      </c>
    </row>
    <row r="114" spans="1:4" ht="15.75">
      <c r="A114" s="123"/>
      <c r="B114" s="162" t="str">
        <f ca="1">OFFSET($C$5,$A113*2-1,$C113*3+1)</f>
        <v> - </v>
      </c>
      <c r="C114" s="163">
        <f t="shared" si="26"/>
        <v>15</v>
      </c>
      <c r="D114" s="164">
        <f ca="1">OFFSET($C$5,$A113*2,$C113*3+1)</f>
        <v>0</v>
      </c>
    </row>
    <row r="115" spans="1:4" ht="15.75">
      <c r="A115" s="122">
        <v>3</v>
      </c>
      <c r="B115" s="105" t="str">
        <f ca="1">OFFSET($C$5,$A115*2-1,$C115*3-1)</f>
        <v> - </v>
      </c>
      <c r="C115" s="106">
        <f t="shared" si="26"/>
        <v>15</v>
      </c>
      <c r="D115" s="158">
        <f ca="1">OFFSET($C$5,$A115*2,$C115*3-1)</f>
        <v>0</v>
      </c>
    </row>
    <row r="116" spans="1:4" ht="15.75">
      <c r="A116" s="124"/>
      <c r="B116" s="162" t="str">
        <f ca="1">OFFSET($C$5,$A115*2-1,$C115*3+1)</f>
        <v> - </v>
      </c>
      <c r="C116" s="163">
        <f t="shared" si="26"/>
        <v>15</v>
      </c>
      <c r="D116" s="164">
        <f ca="1">OFFSET($C$5,$A115*2,$C115*3+1)</f>
        <v>0</v>
      </c>
    </row>
    <row r="117" spans="1:4" ht="15.75">
      <c r="A117" s="225"/>
      <c r="B117" s="118"/>
      <c r="C117" s="119">
        <f>C110+1</f>
        <v>16</v>
      </c>
      <c r="D117" s="120"/>
    </row>
    <row r="118" spans="1:4" ht="15.75">
      <c r="A118" s="224">
        <v>1</v>
      </c>
      <c r="B118" s="105" t="str">
        <f ca="1">OFFSET($C$5,$A118*2-1,$C118*3-1)</f>
        <v> - </v>
      </c>
      <c r="C118" s="106">
        <f aca="true" t="shared" si="27" ref="C118:C123">C117</f>
        <v>16</v>
      </c>
      <c r="D118" s="158">
        <f ca="1">OFFSET($C$5,$A118*2,$C118*3-1)</f>
        <v>0</v>
      </c>
    </row>
    <row r="119" spans="1:4" ht="15.75">
      <c r="A119" s="123"/>
      <c r="B119" s="162" t="str">
        <f ca="1">OFFSET($C$5,$A118*2-1,$C118*3+1)</f>
        <v> - </v>
      </c>
      <c r="C119" s="163">
        <f t="shared" si="27"/>
        <v>16</v>
      </c>
      <c r="D119" s="164">
        <f ca="1">OFFSET($C$5,$A118*2,$C118*3+1)</f>
        <v>0</v>
      </c>
    </row>
    <row r="120" spans="1:4" ht="15.75">
      <c r="A120" s="122">
        <v>2</v>
      </c>
      <c r="B120" s="105" t="str">
        <f ca="1">OFFSET($C$5,$A120*2-1,$C120*3-1)</f>
        <v> - </v>
      </c>
      <c r="C120" s="106">
        <f t="shared" si="27"/>
        <v>16</v>
      </c>
      <c r="D120" s="158">
        <f ca="1">OFFSET($C$5,$A120*2,$C120*3-1)</f>
        <v>0</v>
      </c>
    </row>
    <row r="121" spans="1:4" ht="15.75">
      <c r="A121" s="123"/>
      <c r="B121" s="162" t="str">
        <f ca="1">OFFSET($C$5,$A120*2-1,$C120*3+1)</f>
        <v> - </v>
      </c>
      <c r="C121" s="163">
        <f t="shared" si="27"/>
        <v>16</v>
      </c>
      <c r="D121" s="164">
        <f ca="1">OFFSET($C$5,$A120*2,$C120*3+1)</f>
        <v>0</v>
      </c>
    </row>
    <row r="122" spans="1:4" ht="15.75">
      <c r="A122" s="122">
        <v>3</v>
      </c>
      <c r="B122" s="105" t="str">
        <f ca="1">OFFSET($C$5,$A122*2-1,$C122*3-1)</f>
        <v> - </v>
      </c>
      <c r="C122" s="106">
        <f t="shared" si="27"/>
        <v>16</v>
      </c>
      <c r="D122" s="158">
        <f ca="1">OFFSET($C$5,$A122*2,$C122*3-1)</f>
        <v>0</v>
      </c>
    </row>
    <row r="123" spans="1:4" ht="15.75">
      <c r="A123" s="124"/>
      <c r="B123" s="162" t="str">
        <f ca="1">OFFSET($C$5,$A122*2-1,$C122*3+1)</f>
        <v> - </v>
      </c>
      <c r="C123" s="163">
        <f t="shared" si="27"/>
        <v>16</v>
      </c>
      <c r="D123" s="164">
        <f ca="1">OFFSET($C$5,$A122*2,$C122*3+1)</f>
        <v>0</v>
      </c>
    </row>
    <row r="124" spans="1:4" ht="15.75">
      <c r="A124" s="225"/>
      <c r="B124" s="118"/>
      <c r="C124" s="119">
        <f>C117+1</f>
        <v>17</v>
      </c>
      <c r="D124" s="120"/>
    </row>
    <row r="125" spans="1:4" ht="15.75">
      <c r="A125" s="224">
        <v>1</v>
      </c>
      <c r="B125" s="105" t="str">
        <f ca="1">OFFSET($C$5,$A125*2-1,$C125*3-1)</f>
        <v> - </v>
      </c>
      <c r="C125" s="106">
        <f aca="true" t="shared" si="28" ref="C125:C130">C124</f>
        <v>17</v>
      </c>
      <c r="D125" s="158">
        <f ca="1">OFFSET($C$5,$A125*2,$C125*3-1)</f>
        <v>0</v>
      </c>
    </row>
    <row r="126" spans="1:4" ht="15.75">
      <c r="A126" s="123"/>
      <c r="B126" s="162" t="str">
        <f ca="1">OFFSET($C$5,$A125*2-1,$C125*3+1)</f>
        <v> - </v>
      </c>
      <c r="C126" s="163">
        <f t="shared" si="28"/>
        <v>17</v>
      </c>
      <c r="D126" s="164">
        <f ca="1">OFFSET($C$5,$A125*2,$C125*3+1)</f>
        <v>0</v>
      </c>
    </row>
    <row r="127" spans="1:4" ht="15.75">
      <c r="A127" s="122">
        <v>2</v>
      </c>
      <c r="B127" s="105" t="str">
        <f ca="1">OFFSET($C$5,$A127*2-1,$C127*3-1)</f>
        <v> - </v>
      </c>
      <c r="C127" s="106">
        <f t="shared" si="28"/>
        <v>17</v>
      </c>
      <c r="D127" s="158">
        <f ca="1">OFFSET($C$5,$A127*2,$C127*3-1)</f>
        <v>0</v>
      </c>
    </row>
    <row r="128" spans="1:4" ht="15.75">
      <c r="A128" s="123"/>
      <c r="B128" s="162" t="str">
        <f ca="1">OFFSET($C$5,$A127*2-1,$C127*3+1)</f>
        <v> - </v>
      </c>
      <c r="C128" s="163">
        <f t="shared" si="28"/>
        <v>17</v>
      </c>
      <c r="D128" s="164">
        <f ca="1">OFFSET($C$5,$A127*2,$C127*3+1)</f>
        <v>0</v>
      </c>
    </row>
    <row r="129" spans="1:4" ht="15.75">
      <c r="A129" s="122">
        <v>3</v>
      </c>
      <c r="B129" s="105" t="str">
        <f ca="1">OFFSET($C$5,$A129*2-1,$C129*3-1)</f>
        <v> - </v>
      </c>
      <c r="C129" s="106">
        <f t="shared" si="28"/>
        <v>17</v>
      </c>
      <c r="D129" s="158">
        <f ca="1">OFFSET($C$5,$A129*2,$C129*3-1)</f>
        <v>0</v>
      </c>
    </row>
    <row r="130" spans="1:4" ht="15.75">
      <c r="A130" s="124"/>
      <c r="B130" s="162" t="str">
        <f ca="1">OFFSET($C$5,$A129*2-1,$C129*3+1)</f>
        <v> - </v>
      </c>
      <c r="C130" s="163">
        <f t="shared" si="28"/>
        <v>17</v>
      </c>
      <c r="D130" s="164">
        <f ca="1">OFFSET($C$5,$A129*2,$C129*3+1)</f>
        <v>0</v>
      </c>
    </row>
    <row r="131" spans="1:4" ht="15.75">
      <c r="A131" s="225"/>
      <c r="B131" s="118"/>
      <c r="C131" s="119">
        <f>C124+1</f>
        <v>18</v>
      </c>
      <c r="D131" s="120"/>
    </row>
    <row r="132" spans="1:4" ht="15.75">
      <c r="A132" s="224">
        <v>1</v>
      </c>
      <c r="B132" s="105" t="str">
        <f ca="1">OFFSET($C$5,$A132*2-1,$C132*3-1)</f>
        <v> - </v>
      </c>
      <c r="C132" s="106">
        <f aca="true" t="shared" si="29" ref="C132:C137">C131</f>
        <v>18</v>
      </c>
      <c r="D132" s="158">
        <f ca="1">OFFSET($C$5,$A132*2,$C132*3-1)</f>
        <v>0</v>
      </c>
    </row>
    <row r="133" spans="1:4" ht="15.75">
      <c r="A133" s="123"/>
      <c r="B133" s="162" t="str">
        <f ca="1">OFFSET($C$5,$A132*2-1,$C132*3+1)</f>
        <v> - </v>
      </c>
      <c r="C133" s="163">
        <f t="shared" si="29"/>
        <v>18</v>
      </c>
      <c r="D133" s="164">
        <f ca="1">OFFSET($C$5,$A132*2,$C132*3+1)</f>
        <v>0</v>
      </c>
    </row>
    <row r="134" spans="1:4" ht="15.75">
      <c r="A134" s="122">
        <v>2</v>
      </c>
      <c r="B134" s="105" t="str">
        <f ca="1">OFFSET($C$5,$A134*2-1,$C134*3-1)</f>
        <v> - </v>
      </c>
      <c r="C134" s="106">
        <f t="shared" si="29"/>
        <v>18</v>
      </c>
      <c r="D134" s="158">
        <f ca="1">OFFSET($C$5,$A134*2,$C134*3-1)</f>
        <v>0</v>
      </c>
    </row>
    <row r="135" spans="1:4" ht="15.75">
      <c r="A135" s="123"/>
      <c r="B135" s="162" t="str">
        <f ca="1">OFFSET($C$5,$A134*2-1,$C134*3+1)</f>
        <v> - </v>
      </c>
      <c r="C135" s="163">
        <f t="shared" si="29"/>
        <v>18</v>
      </c>
      <c r="D135" s="164">
        <f ca="1">OFFSET($C$5,$A134*2,$C134*3+1)</f>
        <v>0</v>
      </c>
    </row>
    <row r="136" spans="1:4" ht="15.75">
      <c r="A136" s="122">
        <v>3</v>
      </c>
      <c r="B136" s="105" t="str">
        <f ca="1">OFFSET($C$5,$A136*2-1,$C136*3-1)</f>
        <v> - </v>
      </c>
      <c r="C136" s="106">
        <f t="shared" si="29"/>
        <v>18</v>
      </c>
      <c r="D136" s="158">
        <f ca="1">OFFSET($C$5,$A136*2,$C136*3-1)</f>
        <v>0</v>
      </c>
    </row>
    <row r="137" spans="1:4" ht="15.75">
      <c r="A137" s="124"/>
      <c r="B137" s="162" t="str">
        <f ca="1">OFFSET($C$5,$A136*2-1,$C136*3+1)</f>
        <v> - </v>
      </c>
      <c r="C137" s="163">
        <f t="shared" si="29"/>
        <v>18</v>
      </c>
      <c r="D137" s="164">
        <f ca="1">OFFSET($C$5,$A136*2,$C136*3+1)</f>
        <v>0</v>
      </c>
    </row>
    <row r="138" spans="1:4" ht="15.75">
      <c r="A138" s="225"/>
      <c r="B138" s="118"/>
      <c r="C138" s="119">
        <f>C131+1</f>
        <v>19</v>
      </c>
      <c r="D138" s="120"/>
    </row>
    <row r="139" spans="1:4" ht="15.75">
      <c r="A139" s="224">
        <v>1</v>
      </c>
      <c r="B139" s="105" t="str">
        <f ca="1">OFFSET($C$5,$A139*2-1,$C139*3-1)</f>
        <v> - </v>
      </c>
      <c r="C139" s="106">
        <f aca="true" t="shared" si="30" ref="C139:C144">C138</f>
        <v>19</v>
      </c>
      <c r="D139" s="158">
        <f ca="1">OFFSET($C$5,$A139*2,$C139*3-1)</f>
        <v>0</v>
      </c>
    </row>
    <row r="140" spans="1:4" ht="15.75">
      <c r="A140" s="123"/>
      <c r="B140" s="162" t="str">
        <f ca="1">OFFSET($C$5,$A139*2-1,$C139*3+1)</f>
        <v> - </v>
      </c>
      <c r="C140" s="163">
        <f t="shared" si="30"/>
        <v>19</v>
      </c>
      <c r="D140" s="164">
        <f ca="1">OFFSET($C$5,$A139*2,$C139*3+1)</f>
        <v>0</v>
      </c>
    </row>
    <row r="141" spans="1:4" ht="15.75">
      <c r="A141" s="122">
        <v>2</v>
      </c>
      <c r="B141" s="105" t="str">
        <f ca="1">OFFSET($C$5,$A141*2-1,$C141*3-1)</f>
        <v> - </v>
      </c>
      <c r="C141" s="106">
        <f t="shared" si="30"/>
        <v>19</v>
      </c>
      <c r="D141" s="158">
        <f ca="1">OFFSET($C$5,$A141*2,$C141*3-1)</f>
        <v>0</v>
      </c>
    </row>
    <row r="142" spans="1:4" ht="15.75">
      <c r="A142" s="123"/>
      <c r="B142" s="162" t="str">
        <f ca="1">OFFSET($C$5,$A141*2-1,$C141*3+1)</f>
        <v> - </v>
      </c>
      <c r="C142" s="163">
        <f t="shared" si="30"/>
        <v>19</v>
      </c>
      <c r="D142" s="164">
        <f ca="1">OFFSET($C$5,$A141*2,$C141*3+1)</f>
        <v>0</v>
      </c>
    </row>
    <row r="143" spans="1:4" ht="15.75">
      <c r="A143" s="122">
        <v>3</v>
      </c>
      <c r="B143" s="105" t="str">
        <f ca="1">OFFSET($C$5,$A143*2-1,$C143*3-1)</f>
        <v> - </v>
      </c>
      <c r="C143" s="106">
        <f t="shared" si="30"/>
        <v>19</v>
      </c>
      <c r="D143" s="158">
        <f ca="1">OFFSET($C$5,$A143*2,$C143*3-1)</f>
        <v>0</v>
      </c>
    </row>
    <row r="144" spans="1:4" ht="15.75">
      <c r="A144" s="124"/>
      <c r="B144" s="162" t="str">
        <f ca="1">OFFSET($C$5,$A143*2-1,$C143*3+1)</f>
        <v> - </v>
      </c>
      <c r="C144" s="163">
        <f t="shared" si="30"/>
        <v>19</v>
      </c>
      <c r="D144" s="164">
        <f ca="1">OFFSET($C$5,$A143*2,$C143*3+1)</f>
        <v>0</v>
      </c>
    </row>
    <row r="145" spans="1:4" ht="15.75">
      <c r="A145" s="225"/>
      <c r="B145" s="118"/>
      <c r="C145" s="119">
        <f>C138+1</f>
        <v>20</v>
      </c>
      <c r="D145" s="120"/>
    </row>
    <row r="146" spans="1:4" ht="15.75">
      <c r="A146" s="224">
        <v>1</v>
      </c>
      <c r="B146" s="105" t="str">
        <f ca="1">OFFSET($C$5,$A146*2-1,$C146*3-1)</f>
        <v> - </v>
      </c>
      <c r="C146" s="106">
        <f aca="true" t="shared" si="31" ref="C146:C151">C145</f>
        <v>20</v>
      </c>
      <c r="D146" s="158">
        <f ca="1">OFFSET($C$5,$A146*2,$C146*3-1)</f>
        <v>0</v>
      </c>
    </row>
    <row r="147" spans="1:4" ht="15.75">
      <c r="A147" s="123"/>
      <c r="B147" s="162" t="str">
        <f ca="1">OFFSET($C$5,$A146*2-1,$C146*3+1)</f>
        <v> - </v>
      </c>
      <c r="C147" s="163">
        <f t="shared" si="31"/>
        <v>20</v>
      </c>
      <c r="D147" s="164">
        <f ca="1">OFFSET($C$5,$A146*2,$C146*3+1)</f>
        <v>0</v>
      </c>
    </row>
    <row r="148" spans="1:4" ht="15.75">
      <c r="A148" s="122">
        <v>2</v>
      </c>
      <c r="B148" s="105" t="str">
        <f ca="1">OFFSET($C$5,$A148*2-1,$C148*3-1)</f>
        <v> - </v>
      </c>
      <c r="C148" s="106">
        <f t="shared" si="31"/>
        <v>20</v>
      </c>
      <c r="D148" s="158">
        <f ca="1">OFFSET($C$5,$A148*2,$C148*3-1)</f>
        <v>0</v>
      </c>
    </row>
    <row r="149" spans="1:4" ht="15.75">
      <c r="A149" s="123"/>
      <c r="B149" s="162" t="str">
        <f ca="1">OFFSET($C$5,$A148*2-1,$C148*3+1)</f>
        <v> - </v>
      </c>
      <c r="C149" s="163">
        <f t="shared" si="31"/>
        <v>20</v>
      </c>
      <c r="D149" s="164">
        <f ca="1">OFFSET($C$5,$A148*2,$C148*3+1)</f>
        <v>0</v>
      </c>
    </row>
    <row r="150" spans="1:4" ht="15.75">
      <c r="A150" s="122">
        <v>3</v>
      </c>
      <c r="B150" s="105" t="str">
        <f ca="1">OFFSET($C$5,$A150*2-1,$C150*3-1)</f>
        <v> - </v>
      </c>
      <c r="C150" s="106">
        <f t="shared" si="31"/>
        <v>20</v>
      </c>
      <c r="D150" s="158">
        <f ca="1">OFFSET($C$5,$A150*2,$C150*3-1)</f>
        <v>0</v>
      </c>
    </row>
    <row r="151" spans="1:4" ht="15.75">
      <c r="A151" s="124"/>
      <c r="B151" s="162" t="str">
        <f ca="1">OFFSET($C$5,$A150*2-1,$C150*3+1)</f>
        <v> - </v>
      </c>
      <c r="C151" s="163">
        <f t="shared" si="31"/>
        <v>20</v>
      </c>
      <c r="D151" s="164">
        <f ca="1">OFFSET($C$5,$A150*2,$C150*3+1)</f>
        <v>0</v>
      </c>
    </row>
    <row r="152" spans="1:4" ht="15.75">
      <c r="A152" s="225"/>
      <c r="B152" s="118"/>
      <c r="C152" s="119">
        <f>C145+1</f>
        <v>21</v>
      </c>
      <c r="D152" s="120"/>
    </row>
    <row r="153" spans="1:4" ht="15.75">
      <c r="A153" s="224">
        <v>1</v>
      </c>
      <c r="B153" s="105" t="str">
        <f ca="1">OFFSET($C$5,$A153*2-1,$C153*3-1)</f>
        <v> - </v>
      </c>
      <c r="C153" s="106">
        <f aca="true" t="shared" si="32" ref="C153:C158">C152</f>
        <v>21</v>
      </c>
      <c r="D153" s="158">
        <f ca="1">OFFSET($C$5,$A153*2,$C153*3-1)</f>
        <v>0</v>
      </c>
    </row>
    <row r="154" spans="1:4" ht="15.75">
      <c r="A154" s="123"/>
      <c r="B154" s="162" t="str">
        <f ca="1">OFFSET($C$5,$A153*2-1,$C153*3+1)</f>
        <v> - </v>
      </c>
      <c r="C154" s="163">
        <f t="shared" si="32"/>
        <v>21</v>
      </c>
      <c r="D154" s="164">
        <f ca="1">OFFSET($C$5,$A153*2,$C153*3+1)</f>
        <v>0</v>
      </c>
    </row>
    <row r="155" spans="1:4" ht="15.75">
      <c r="A155" s="122">
        <v>2</v>
      </c>
      <c r="B155" s="105" t="str">
        <f ca="1">OFFSET($C$5,$A155*2-1,$C155*3-1)</f>
        <v> - </v>
      </c>
      <c r="C155" s="106">
        <f t="shared" si="32"/>
        <v>21</v>
      </c>
      <c r="D155" s="158">
        <f ca="1">OFFSET($C$5,$A155*2,$C155*3-1)</f>
        <v>0</v>
      </c>
    </row>
    <row r="156" spans="1:4" ht="15.75">
      <c r="A156" s="123"/>
      <c r="B156" s="162" t="str">
        <f ca="1">OFFSET($C$5,$A155*2-1,$C155*3+1)</f>
        <v> - </v>
      </c>
      <c r="C156" s="163">
        <f t="shared" si="32"/>
        <v>21</v>
      </c>
      <c r="D156" s="164">
        <f ca="1">OFFSET($C$5,$A155*2,$C155*3+1)</f>
        <v>0</v>
      </c>
    </row>
    <row r="157" spans="1:4" ht="15.75">
      <c r="A157" s="122">
        <v>3</v>
      </c>
      <c r="B157" s="105" t="str">
        <f ca="1">OFFSET($C$5,$A157*2-1,$C157*3-1)</f>
        <v> - </v>
      </c>
      <c r="C157" s="106">
        <f t="shared" si="32"/>
        <v>21</v>
      </c>
      <c r="D157" s="158">
        <f ca="1">OFFSET($C$5,$A157*2,$C157*3-1)</f>
        <v>0</v>
      </c>
    </row>
    <row r="158" spans="1:4" ht="15.75">
      <c r="A158" s="124"/>
      <c r="B158" s="162" t="str">
        <f ca="1">OFFSET($C$5,$A157*2-1,$C157*3+1)</f>
        <v> - </v>
      </c>
      <c r="C158" s="163">
        <f t="shared" si="32"/>
        <v>21</v>
      </c>
      <c r="D158" s="164">
        <f ca="1">OFFSET($C$5,$A157*2,$C157*3+1)</f>
        <v>0</v>
      </c>
    </row>
    <row r="159" spans="1:4" ht="15.75">
      <c r="A159" s="225"/>
      <c r="B159" s="118"/>
      <c r="C159" s="119">
        <f>C152+1</f>
        <v>22</v>
      </c>
      <c r="D159" s="120"/>
    </row>
    <row r="160" spans="1:4" ht="15.75">
      <c r="A160" s="224">
        <v>1</v>
      </c>
      <c r="B160" s="105" t="str">
        <f ca="1">OFFSET($C$5,$A160*2-1,$C160*3-1)</f>
        <v> - </v>
      </c>
      <c r="C160" s="106">
        <f aca="true" t="shared" si="33" ref="C160:C165">C159</f>
        <v>22</v>
      </c>
      <c r="D160" s="158">
        <f ca="1">OFFSET($C$5,$A160*2,$C160*3-1)</f>
        <v>0</v>
      </c>
    </row>
    <row r="161" spans="1:4" ht="15.75">
      <c r="A161" s="123"/>
      <c r="B161" s="162" t="str">
        <f ca="1">OFFSET($C$5,$A160*2-1,$C160*3+1)</f>
        <v> - </v>
      </c>
      <c r="C161" s="163">
        <f t="shared" si="33"/>
        <v>22</v>
      </c>
      <c r="D161" s="164">
        <f ca="1">OFFSET($C$5,$A160*2,$C160*3+1)</f>
        <v>0</v>
      </c>
    </row>
    <row r="162" spans="1:4" ht="15.75">
      <c r="A162" s="122">
        <v>2</v>
      </c>
      <c r="B162" s="105" t="str">
        <f ca="1">OFFSET($C$5,$A162*2-1,$C162*3-1)</f>
        <v> - </v>
      </c>
      <c r="C162" s="106">
        <f t="shared" si="33"/>
        <v>22</v>
      </c>
      <c r="D162" s="158">
        <f ca="1">OFFSET($C$5,$A162*2,$C162*3-1)</f>
        <v>0</v>
      </c>
    </row>
    <row r="163" spans="1:4" ht="15.75">
      <c r="A163" s="123"/>
      <c r="B163" s="162" t="str">
        <f ca="1">OFFSET($C$5,$A162*2-1,$C162*3+1)</f>
        <v> - </v>
      </c>
      <c r="C163" s="163">
        <f t="shared" si="33"/>
        <v>22</v>
      </c>
      <c r="D163" s="164">
        <f ca="1">OFFSET($C$5,$A162*2,$C162*3+1)</f>
        <v>0</v>
      </c>
    </row>
    <row r="164" spans="1:4" ht="15.75">
      <c r="A164" s="122">
        <v>3</v>
      </c>
      <c r="B164" s="105" t="str">
        <f ca="1">OFFSET($C$5,$A164*2-1,$C164*3-1)</f>
        <v> - </v>
      </c>
      <c r="C164" s="106">
        <f t="shared" si="33"/>
        <v>22</v>
      </c>
      <c r="D164" s="158">
        <f ca="1">OFFSET($C$5,$A164*2,$C164*3-1)</f>
        <v>0</v>
      </c>
    </row>
    <row r="165" spans="1:4" ht="15.75">
      <c r="A165" s="124"/>
      <c r="B165" s="162" t="str">
        <f ca="1">OFFSET($C$5,$A164*2-1,$C164*3+1)</f>
        <v> - </v>
      </c>
      <c r="C165" s="163">
        <f t="shared" si="33"/>
        <v>22</v>
      </c>
      <c r="D165" s="164">
        <f ca="1">OFFSET($C$5,$A164*2,$C164*3+1)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Traveler</dc:creator>
  <cp:keywords/>
  <dc:description/>
  <cp:lastModifiedBy>eri</cp:lastModifiedBy>
  <cp:lastPrinted>2012-03-01T13:46:48Z</cp:lastPrinted>
  <dcterms:created xsi:type="dcterms:W3CDTF">2010-12-03T01:53:52Z</dcterms:created>
  <dcterms:modified xsi:type="dcterms:W3CDTF">2012-03-04T04:11:47Z</dcterms:modified>
  <cp:category/>
  <cp:version/>
  <cp:contentType/>
  <cp:contentStatus/>
</cp:coreProperties>
</file>